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workbookProtection workbookPassword="C0E4" lockStructure="1"/>
  <bookViews>
    <workbookView xWindow="-120" yWindow="-30" windowWidth="15330" windowHeight="9540" firstSheet="3" activeTab="4"/>
  </bookViews>
  <sheets>
    <sheet name="Auswert0" sheetId="17" state="hidden" r:id="rId1"/>
    <sheet name="Zuordnungen" sheetId="5" state="hidden" r:id="rId2"/>
    <sheet name="Quelle_LDB" sheetId="22" state="hidden" r:id="rId3"/>
    <sheet name="Auswertung" sheetId="19" r:id="rId4"/>
    <sheet name="Auswahl" sheetId="10" r:id="rId5"/>
    <sheet name="Hinweis" sheetId="21" r:id="rId6"/>
  </sheets>
  <externalReferences>
    <externalReference r:id="rId7"/>
  </externalReferences>
  <definedNames>
    <definedName name="BV_a">[1]Bv_akt!$A$6:$E$438</definedName>
    <definedName name="BV_V">[1]Bv_95_00!$A$6:$B$871</definedName>
    <definedName name="_xlnm.Print_Area" localSheetId="3">Auswertung!$B$1:$Q$187</definedName>
    <definedName name="Fl_a">[1]Fl_akt!$A$9:$G$441</definedName>
    <definedName name="FL_V">[1]Fl_95_00!$A$9:$F$874</definedName>
    <definedName name="PKW_a">[1]PKW_akt!$A$1:$C$441</definedName>
    <definedName name="PKW_V">[1]PKW_95_00!$A$9:$B$874</definedName>
    <definedName name="SVP_a">[1]SVP_akt!$A$6:$C$438</definedName>
    <definedName name="SVP_V">[1]SVP_95_00!$A$6:$B$871</definedName>
    <definedName name="Vrgl_G">[1]Prüfung!$N$4:$N$11</definedName>
    <definedName name="Vrgl_K">[1]Prüfung!$O$4:$O$9</definedName>
  </definedNames>
  <calcPr calcId="145621" refMode="R1C1"/>
</workbook>
</file>

<file path=xl/calcChain.xml><?xml version="1.0" encoding="utf-8"?>
<calcChain xmlns="http://schemas.openxmlformats.org/spreadsheetml/2006/main">
  <c r="R94" i="19" l="1"/>
  <c r="R141" i="19" s="1"/>
  <c r="R48" i="19"/>
  <c r="P55" i="17" l="1"/>
  <c r="P56" i="17" s="1"/>
  <c r="P57" i="17" s="1"/>
  <c r="P58" i="17" s="1"/>
  <c r="P54" i="17"/>
  <c r="D53" i="17"/>
  <c r="D54" i="17" s="1"/>
  <c r="D55" i="17" s="1"/>
  <c r="D56" i="17" s="1"/>
  <c r="D57" i="17" s="1"/>
  <c r="D58" i="17" s="1"/>
  <c r="I52" i="17"/>
  <c r="H52" i="17"/>
  <c r="G52" i="17"/>
  <c r="F5" i="5" l="1"/>
  <c r="N52" i="17" s="1"/>
  <c r="S52" i="17" s="1"/>
  <c r="X52" i="17" s="1"/>
  <c r="L99" i="19" l="1"/>
  <c r="N95" i="19"/>
  <c r="L146" i="19"/>
  <c r="N29" i="19"/>
  <c r="L53" i="19"/>
  <c r="I52" i="19"/>
  <c r="M142" i="19"/>
  <c r="E145" i="19"/>
  <c r="M49" i="19"/>
  <c r="E98" i="19"/>
  <c r="I145" i="19"/>
  <c r="E52" i="19"/>
  <c r="I98" i="19"/>
  <c r="G16" i="19"/>
  <c r="G5" i="19"/>
  <c r="F29" i="19"/>
  <c r="K5" i="19"/>
  <c r="J29" i="19"/>
  <c r="I2" i="19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A242" i="5"/>
  <c r="A243" i="5"/>
  <c r="A244" i="5"/>
  <c r="A245" i="5"/>
  <c r="A246" i="5"/>
  <c r="A247" i="5"/>
  <c r="A248" i="5"/>
  <c r="A249" i="5"/>
  <c r="A250" i="5"/>
  <c r="A251" i="5"/>
  <c r="A252" i="5"/>
  <c r="A253" i="5"/>
  <c r="A254" i="5"/>
  <c r="A255" i="5"/>
  <c r="A256" i="5"/>
  <c r="A257" i="5"/>
  <c r="A258" i="5"/>
  <c r="A259" i="5"/>
  <c r="A260" i="5"/>
  <c r="A261" i="5"/>
  <c r="A262" i="5"/>
  <c r="A263" i="5"/>
  <c r="A264" i="5"/>
  <c r="A265" i="5"/>
  <c r="A266" i="5"/>
  <c r="A267" i="5"/>
  <c r="A268" i="5"/>
  <c r="A269" i="5"/>
  <c r="A270" i="5"/>
  <c r="A271" i="5"/>
  <c r="A272" i="5"/>
  <c r="A273" i="5"/>
  <c r="A274" i="5"/>
  <c r="A275" i="5"/>
  <c r="A276" i="5"/>
  <c r="A277" i="5"/>
  <c r="A278" i="5"/>
  <c r="A279" i="5"/>
  <c r="A280" i="5"/>
  <c r="A281" i="5"/>
  <c r="A282" i="5"/>
  <c r="A283" i="5"/>
  <c r="A284" i="5"/>
  <c r="A285" i="5"/>
  <c r="A286" i="5"/>
  <c r="A287" i="5"/>
  <c r="A288" i="5"/>
  <c r="A289" i="5"/>
  <c r="A290" i="5"/>
  <c r="A291" i="5"/>
  <c r="A292" i="5"/>
  <c r="A293" i="5"/>
  <c r="A294" i="5"/>
  <c r="A295" i="5"/>
  <c r="A296" i="5"/>
  <c r="A297" i="5"/>
  <c r="A298" i="5"/>
  <c r="A299" i="5"/>
  <c r="A300" i="5"/>
  <c r="A301" i="5"/>
  <c r="A302" i="5"/>
  <c r="A303" i="5"/>
  <c r="A304" i="5"/>
  <c r="A305" i="5"/>
  <c r="A306" i="5"/>
  <c r="A307" i="5"/>
  <c r="A308" i="5"/>
  <c r="A309" i="5"/>
  <c r="A310" i="5"/>
  <c r="A311" i="5"/>
  <c r="A312" i="5"/>
  <c r="A313" i="5"/>
  <c r="A314" i="5"/>
  <c r="A315" i="5"/>
  <c r="A316" i="5"/>
  <c r="A317" i="5"/>
  <c r="A318" i="5"/>
  <c r="A319" i="5"/>
  <c r="A320" i="5"/>
  <c r="A321" i="5"/>
  <c r="A322" i="5"/>
  <c r="A323" i="5"/>
  <c r="A324" i="5"/>
  <c r="A325" i="5"/>
  <c r="A326" i="5"/>
  <c r="A327" i="5"/>
  <c r="A328" i="5"/>
  <c r="A329" i="5"/>
  <c r="A330" i="5"/>
  <c r="A331" i="5"/>
  <c r="A332" i="5"/>
  <c r="A333" i="5"/>
  <c r="A334" i="5"/>
  <c r="A335" i="5"/>
  <c r="A336" i="5"/>
  <c r="A337" i="5"/>
  <c r="A338" i="5"/>
  <c r="A339" i="5"/>
  <c r="A340" i="5"/>
  <c r="A341" i="5"/>
  <c r="A342" i="5"/>
  <c r="A343" i="5"/>
  <c r="A344" i="5"/>
  <c r="A345" i="5"/>
  <c r="A346" i="5"/>
  <c r="A347" i="5"/>
  <c r="A348" i="5"/>
  <c r="A349" i="5"/>
  <c r="A350" i="5"/>
  <c r="A351" i="5"/>
  <c r="A352" i="5"/>
  <c r="A353" i="5"/>
  <c r="A354" i="5"/>
  <c r="A355" i="5"/>
  <c r="A356" i="5"/>
  <c r="A357" i="5"/>
  <c r="A358" i="5"/>
  <c r="A359" i="5"/>
  <c r="A360" i="5"/>
  <c r="A361" i="5"/>
  <c r="A362" i="5"/>
  <c r="A363" i="5"/>
  <c r="A364" i="5"/>
  <c r="A365" i="5"/>
  <c r="A366" i="5"/>
  <c r="A367" i="5"/>
  <c r="A368" i="5"/>
  <c r="A369" i="5"/>
  <c r="A370" i="5"/>
  <c r="A371" i="5"/>
  <c r="A372" i="5"/>
  <c r="A373" i="5"/>
  <c r="A374" i="5"/>
  <c r="A375" i="5"/>
  <c r="A376" i="5"/>
  <c r="A377" i="5"/>
  <c r="A378" i="5"/>
  <c r="A379" i="5"/>
  <c r="A380" i="5"/>
  <c r="A381" i="5"/>
  <c r="A382" i="5"/>
  <c r="A383" i="5"/>
  <c r="A384" i="5"/>
  <c r="A385" i="5"/>
  <c r="A386" i="5"/>
  <c r="A387" i="5"/>
  <c r="A388" i="5"/>
  <c r="A389" i="5"/>
  <c r="A390" i="5"/>
  <c r="A391" i="5"/>
  <c r="A392" i="5"/>
  <c r="A393" i="5"/>
  <c r="A394" i="5"/>
  <c r="A395" i="5"/>
  <c r="A396" i="5"/>
  <c r="A397" i="5"/>
  <c r="A398" i="5"/>
  <c r="A399" i="5"/>
  <c r="A400" i="5"/>
  <c r="A401" i="5"/>
  <c r="A402" i="5"/>
  <c r="A403" i="5"/>
  <c r="A404" i="5"/>
  <c r="A405" i="5"/>
  <c r="A406" i="5"/>
  <c r="A407" i="5"/>
  <c r="A408" i="5"/>
  <c r="A409" i="5"/>
  <c r="A410" i="5"/>
  <c r="A411" i="5"/>
  <c r="A412" i="5"/>
  <c r="A413" i="5"/>
  <c r="A414" i="5"/>
  <c r="A415" i="5"/>
  <c r="A416" i="5"/>
  <c r="A417" i="5"/>
  <c r="A418" i="5"/>
  <c r="A419" i="5"/>
  <c r="A420" i="5"/>
  <c r="A421" i="5"/>
  <c r="A422" i="5"/>
  <c r="A423" i="5"/>
  <c r="A424" i="5"/>
  <c r="A425" i="5"/>
  <c r="A426" i="5"/>
  <c r="A427" i="5"/>
  <c r="A428" i="5"/>
  <c r="A429" i="5"/>
  <c r="A430" i="5"/>
  <c r="A431" i="5"/>
  <c r="A432" i="5"/>
  <c r="A433" i="5"/>
  <c r="A434" i="5"/>
  <c r="A435" i="5"/>
  <c r="A436" i="5"/>
  <c r="A437" i="5"/>
  <c r="A438" i="5"/>
  <c r="A439" i="5"/>
  <c r="A440" i="5"/>
  <c r="A441" i="5"/>
  <c r="A442" i="5"/>
  <c r="A443" i="5"/>
  <c r="A444" i="5"/>
  <c r="A445" i="5"/>
  <c r="A446" i="5"/>
  <c r="A447" i="5"/>
  <c r="A448" i="5"/>
  <c r="A449" i="5"/>
  <c r="A450" i="5"/>
  <c r="A451" i="5"/>
  <c r="A452" i="5"/>
  <c r="A453" i="5"/>
  <c r="A454" i="5"/>
  <c r="A455" i="5"/>
  <c r="A456" i="5"/>
  <c r="A457" i="5"/>
  <c r="A2" i="5"/>
  <c r="E233" i="5"/>
  <c r="E409" i="5"/>
  <c r="E334" i="5"/>
  <c r="E180" i="5"/>
  <c r="E209" i="5"/>
  <c r="E366" i="5"/>
  <c r="E363" i="5"/>
  <c r="E47" i="5"/>
  <c r="E55" i="5"/>
  <c r="E293" i="5"/>
  <c r="E76" i="5"/>
  <c r="E22" i="5"/>
  <c r="E90" i="5"/>
  <c r="E82" i="5"/>
  <c r="E188" i="5"/>
  <c r="E360" i="5"/>
  <c r="E270" i="5"/>
  <c r="E432" i="5"/>
  <c r="E345" i="5"/>
  <c r="E435" i="5"/>
  <c r="E49" i="5"/>
  <c r="E35" i="5"/>
  <c r="E19" i="5"/>
  <c r="E211" i="5"/>
  <c r="E181" i="5"/>
  <c r="E163" i="5"/>
  <c r="E419" i="5"/>
  <c r="E15" i="5"/>
  <c r="E329" i="5"/>
  <c r="E267" i="5"/>
  <c r="E7" i="5"/>
  <c r="E241" i="5"/>
  <c r="E326" i="5"/>
  <c r="E452" i="5"/>
  <c r="E156" i="5"/>
  <c r="E223" i="5"/>
  <c r="E327" i="5"/>
  <c r="E403" i="5"/>
  <c r="E75" i="5"/>
  <c r="D26" i="10"/>
  <c r="E68" i="5"/>
  <c r="E365" i="5"/>
  <c r="E162" i="5"/>
  <c r="E237" i="5"/>
  <c r="E277" i="5"/>
  <c r="E296" i="5"/>
  <c r="E143" i="5"/>
  <c r="E378" i="5"/>
  <c r="E232" i="5"/>
  <c r="E36" i="5"/>
  <c r="E206" i="5"/>
  <c r="E374" i="5"/>
  <c r="E252" i="5"/>
  <c r="E436" i="5"/>
  <c r="E273" i="5"/>
  <c r="E367" i="5"/>
  <c r="E402" i="5"/>
  <c r="E397" i="5"/>
  <c r="E239" i="5"/>
  <c r="E119" i="5"/>
  <c r="E171" i="5"/>
  <c r="E362" i="5"/>
  <c r="E177" i="5"/>
  <c r="E341" i="5"/>
  <c r="E286" i="5"/>
  <c r="A35" i="17"/>
  <c r="E187" i="5"/>
  <c r="E227" i="5"/>
  <c r="E190" i="5"/>
  <c r="E376" i="5"/>
  <c r="E243" i="5"/>
  <c r="E429" i="5"/>
  <c r="E98" i="5"/>
  <c r="E311" i="5"/>
  <c r="E208" i="5"/>
  <c r="E431" i="5"/>
  <c r="E414" i="5"/>
  <c r="E297" i="5"/>
  <c r="E138" i="5"/>
  <c r="E28" i="5"/>
  <c r="E434" i="5"/>
  <c r="E245" i="5"/>
  <c r="E221" i="5"/>
  <c r="E226" i="5"/>
  <c r="E81" i="5"/>
  <c r="E247" i="5"/>
  <c r="E30" i="5"/>
  <c r="E123" i="5"/>
  <c r="E254" i="5"/>
  <c r="E2" i="5"/>
  <c r="E80" i="5"/>
  <c r="E189" i="5"/>
  <c r="E255" i="5"/>
  <c r="E391" i="5"/>
  <c r="E356" i="5"/>
  <c r="E70" i="5"/>
  <c r="E246" i="5"/>
  <c r="E158" i="5"/>
  <c r="E440" i="5"/>
  <c r="E21" i="5"/>
  <c r="E182" i="5"/>
  <c r="E183" i="5"/>
  <c r="E424" i="5"/>
  <c r="E170" i="5"/>
  <c r="E18" i="5"/>
  <c r="E268" i="5"/>
  <c r="E446" i="5"/>
  <c r="E447" i="5"/>
  <c r="E194" i="5"/>
  <c r="E145" i="5"/>
  <c r="E400" i="5"/>
  <c r="C26" i="10"/>
  <c r="E225" i="5"/>
  <c r="E428" i="5"/>
  <c r="E197" i="5"/>
  <c r="E24" i="5"/>
  <c r="E103" i="5"/>
  <c r="E17" i="5"/>
  <c r="E198" i="5"/>
  <c r="E137" i="5"/>
  <c r="E89" i="5"/>
  <c r="E32" i="5"/>
  <c r="E44" i="5"/>
  <c r="E72" i="5"/>
  <c r="E272" i="5"/>
  <c r="E306" i="5"/>
  <c r="E218" i="5"/>
  <c r="E425" i="5"/>
  <c r="E314" i="5"/>
  <c r="E34" i="5"/>
  <c r="E387" i="5"/>
  <c r="E154" i="5"/>
  <c r="E389" i="5"/>
  <c r="E141" i="5"/>
  <c r="E295" i="5"/>
  <c r="E125" i="5"/>
  <c r="E20" i="5"/>
  <c r="E132" i="5"/>
  <c r="E164" i="5"/>
  <c r="E4" i="5"/>
  <c r="E310" i="5"/>
  <c r="E144" i="5"/>
  <c r="E155" i="5"/>
  <c r="E396" i="5"/>
  <c r="E139" i="5"/>
  <c r="E5" i="5"/>
  <c r="E269" i="5"/>
  <c r="E135" i="5"/>
  <c r="E330" i="5"/>
  <c r="E149" i="5"/>
  <c r="E379" i="5"/>
  <c r="E315" i="5"/>
  <c r="F26" i="10"/>
  <c r="E420" i="5"/>
  <c r="E259" i="5"/>
  <c r="E456" i="5"/>
  <c r="E109" i="5"/>
  <c r="E26" i="10"/>
  <c r="E78" i="5"/>
  <c r="E384" i="5"/>
  <c r="E217" i="5"/>
  <c r="E116" i="5"/>
  <c r="E370" i="5"/>
  <c r="E332" i="5"/>
  <c r="E111" i="5"/>
  <c r="E228" i="5"/>
  <c r="E328" i="5"/>
  <c r="E27" i="5"/>
  <c r="E413" i="5"/>
  <c r="E421" i="5"/>
  <c r="E450" i="5"/>
  <c r="E256" i="5"/>
  <c r="E266" i="5"/>
  <c r="E336" i="5"/>
  <c r="A3" i="17"/>
  <c r="E324" i="5"/>
  <c r="E167" i="5"/>
  <c r="E422" i="5"/>
  <c r="E263" i="5"/>
  <c r="E394" i="5"/>
  <c r="E234" i="5"/>
  <c r="E444" i="5"/>
  <c r="E150" i="5"/>
  <c r="E224" i="5"/>
  <c r="E53" i="5"/>
  <c r="E39" i="5"/>
  <c r="E279" i="5"/>
  <c r="E248" i="5"/>
  <c r="E84" i="5"/>
  <c r="E64" i="5"/>
  <c r="E292" i="5"/>
  <c r="E318" i="5"/>
  <c r="E393" i="5"/>
  <c r="E347" i="5"/>
  <c r="E342" i="5"/>
  <c r="E166" i="5"/>
  <c r="E412" i="5"/>
  <c r="E99" i="5"/>
  <c r="E276" i="5"/>
  <c r="E184" i="5"/>
  <c r="E265" i="5"/>
  <c r="E426" i="5"/>
  <c r="E165" i="5"/>
  <c r="E133" i="5"/>
  <c r="E130" i="5"/>
  <c r="E244" i="5"/>
  <c r="E441" i="5"/>
  <c r="E390" i="5"/>
  <c r="E333" i="5"/>
  <c r="E359" i="5"/>
  <c r="E453" i="5"/>
  <c r="E67" i="5"/>
  <c r="E148" i="5"/>
  <c r="E129" i="5"/>
  <c r="E196" i="5"/>
  <c r="E290" i="5"/>
  <c r="E404" i="5"/>
  <c r="E282" i="5"/>
  <c r="E377" i="5"/>
  <c r="E349" i="5"/>
  <c r="E285" i="5"/>
  <c r="E283" i="5"/>
  <c r="E142" i="5"/>
  <c r="E203" i="5"/>
  <c r="E95" i="5"/>
  <c r="E210" i="5"/>
  <c r="E372" i="5"/>
  <c r="E427" i="5"/>
  <c r="E382" i="5"/>
  <c r="E288" i="5"/>
  <c r="E102" i="5"/>
  <c r="E455" i="5"/>
  <c r="E258" i="5"/>
  <c r="E375" i="5"/>
  <c r="E278" i="5"/>
  <c r="E122" i="5"/>
  <c r="E73" i="5"/>
  <c r="E242" i="5"/>
  <c r="E175" i="5"/>
  <c r="E317" i="5"/>
  <c r="E131" i="5"/>
  <c r="E343" i="5"/>
  <c r="E369" i="5"/>
  <c r="E214" i="5"/>
  <c r="A19" i="17"/>
  <c r="E104" i="5"/>
  <c r="E354" i="5"/>
  <c r="E261" i="5"/>
  <c r="E192" i="5"/>
  <c r="E202" i="5"/>
  <c r="E51" i="5"/>
  <c r="E201" i="5"/>
  <c r="E87" i="5"/>
  <c r="E275" i="5"/>
  <c r="E381" i="5"/>
  <c r="E25" i="5"/>
  <c r="E322" i="5"/>
  <c r="E37" i="5"/>
  <c r="E219" i="5"/>
  <c r="E56" i="5"/>
  <c r="E168" i="5"/>
  <c r="E14" i="5"/>
  <c r="E61" i="5"/>
  <c r="E308" i="5"/>
  <c r="E115" i="5"/>
  <c r="E120" i="5"/>
  <c r="E249" i="5"/>
  <c r="E3" i="5"/>
  <c r="E313" i="5"/>
  <c r="E6" i="5"/>
  <c r="E65" i="5"/>
  <c r="E408" i="5"/>
  <c r="E212" i="5"/>
  <c r="E281" i="5"/>
  <c r="E240" i="5"/>
  <c r="E388" i="5"/>
  <c r="E253" i="5"/>
  <c r="E294" i="5"/>
  <c r="E127" i="5"/>
  <c r="E454" i="5"/>
  <c r="E45" i="5"/>
  <c r="E398" i="5"/>
  <c r="E40" i="5"/>
  <c r="E91" i="5"/>
  <c r="E48" i="5"/>
  <c r="E88" i="5"/>
  <c r="E33" i="5"/>
  <c r="E176" i="5"/>
  <c r="E204" i="5"/>
  <c r="E301" i="5"/>
  <c r="E26" i="5"/>
  <c r="E16" i="5"/>
  <c r="E451" i="5"/>
  <c r="E443" i="5"/>
  <c r="E407" i="5"/>
  <c r="E380" i="5"/>
  <c r="E448" i="5"/>
  <c r="E352" i="5"/>
  <c r="E93" i="5"/>
  <c r="E449" i="5"/>
  <c r="E83" i="5"/>
  <c r="E229" i="5"/>
  <c r="E457" i="5"/>
  <c r="E222" i="5"/>
  <c r="E355" i="5"/>
  <c r="E12" i="5"/>
  <c r="E319" i="5"/>
  <c r="E200" i="5"/>
  <c r="E54" i="5"/>
  <c r="E231" i="5"/>
  <c r="E339" i="5"/>
  <c r="E262" i="5"/>
  <c r="E337" i="5"/>
  <c r="E8" i="5"/>
  <c r="E186" i="5"/>
  <c r="E38" i="5"/>
  <c r="E438" i="5"/>
  <c r="E405" i="5"/>
  <c r="E207" i="5"/>
  <c r="E368" i="5"/>
  <c r="E185" i="5"/>
  <c r="A27" i="17"/>
  <c r="E169" i="5"/>
  <c r="E77" i="5"/>
  <c r="E108" i="5"/>
  <c r="E58" i="5"/>
  <c r="E174" i="5"/>
  <c r="E86" i="5"/>
  <c r="E316" i="5"/>
  <c r="E79" i="5"/>
  <c r="E287" i="5"/>
  <c r="E386" i="5"/>
  <c r="E114" i="5"/>
  <c r="E57" i="5"/>
  <c r="E325" i="5"/>
  <c r="E63" i="5"/>
  <c r="E52" i="5"/>
  <c r="E371" i="5"/>
  <c r="E395" i="5"/>
  <c r="E230" i="5"/>
  <c r="E31" i="5"/>
  <c r="E401" i="5"/>
  <c r="E205" i="5"/>
  <c r="E106" i="5"/>
  <c r="E364" i="5"/>
  <c r="E199" i="5"/>
  <c r="E113" i="5"/>
  <c r="E340" i="5"/>
  <c r="E423" i="5"/>
  <c r="E235" i="5"/>
  <c r="E442" i="5"/>
  <c r="E437" i="5"/>
  <c r="E92" i="5"/>
  <c r="A26" i="10"/>
  <c r="E43" i="5"/>
  <c r="E10" i="5"/>
  <c r="E59" i="5"/>
  <c r="E399" i="5"/>
  <c r="E385" i="5"/>
  <c r="E236" i="5"/>
  <c r="E416" i="5"/>
  <c r="E216" i="5"/>
  <c r="E213" i="5"/>
  <c r="E41" i="5"/>
  <c r="E74" i="5"/>
  <c r="E257" i="5"/>
  <c r="E42" i="5"/>
  <c r="E251" i="5"/>
  <c r="E291" i="5"/>
  <c r="E415" i="5"/>
  <c r="E147" i="5"/>
  <c r="E215" i="5"/>
  <c r="E418" i="5"/>
  <c r="E62" i="5"/>
  <c r="E96" i="5"/>
  <c r="E159" i="5"/>
  <c r="E134" i="5"/>
  <c r="E361" i="5"/>
  <c r="E383" i="5"/>
  <c r="E373" i="5"/>
  <c r="E66" i="5"/>
  <c r="E264" i="5"/>
  <c r="E97" i="5"/>
  <c r="E152" i="5"/>
  <c r="E331" i="5"/>
  <c r="E309" i="5"/>
  <c r="E140" i="5"/>
  <c r="E304" i="5"/>
  <c r="E338" i="5"/>
  <c r="E410" i="5"/>
  <c r="E100" i="5"/>
  <c r="E430" i="5"/>
  <c r="E101" i="5"/>
  <c r="E302" i="5"/>
  <c r="E112" i="5"/>
  <c r="E348" i="5"/>
  <c r="E121" i="5"/>
  <c r="E126" i="5"/>
  <c r="E105" i="5"/>
  <c r="A11" i="17"/>
  <c r="E303" i="5"/>
  <c r="E71" i="5"/>
  <c r="E320" i="5"/>
  <c r="E160" i="5"/>
  <c r="E151" i="5"/>
  <c r="E191" i="5"/>
  <c r="E128" i="5"/>
  <c r="E23" i="5"/>
  <c r="E280" i="5"/>
  <c r="E238" i="5"/>
  <c r="E284" i="5"/>
  <c r="B26" i="10"/>
  <c r="E124" i="5"/>
  <c r="E350" i="5"/>
  <c r="E50" i="5"/>
  <c r="E107" i="5"/>
  <c r="E179" i="5"/>
  <c r="E299" i="5"/>
  <c r="E94" i="5"/>
  <c r="E110" i="5"/>
  <c r="E358" i="5"/>
  <c r="E60" i="5"/>
  <c r="E153" i="5"/>
  <c r="E29" i="5"/>
  <c r="E439" i="5"/>
  <c r="E118" i="5"/>
  <c r="E445" i="5"/>
  <c r="E335" i="5"/>
  <c r="E250" i="5"/>
  <c r="E417" i="5"/>
  <c r="E46" i="5"/>
  <c r="E406" i="5"/>
  <c r="E195" i="5"/>
  <c r="E161" i="5"/>
  <c r="E9" i="5"/>
  <c r="E307" i="5"/>
  <c r="E173" i="5"/>
  <c r="E321" i="5"/>
  <c r="E344" i="5"/>
  <c r="E305" i="5"/>
  <c r="E85" i="5"/>
  <c r="E220" i="5"/>
  <c r="E146" i="5"/>
  <c r="E411" i="5"/>
  <c r="E13" i="5"/>
  <c r="E178" i="5"/>
  <c r="E157" i="5"/>
  <c r="E172" i="5"/>
  <c r="E351" i="5"/>
  <c r="E274" i="5"/>
  <c r="E433" i="5"/>
  <c r="E193" i="5"/>
  <c r="E346" i="5"/>
  <c r="E136" i="5"/>
  <c r="E298" i="5"/>
  <c r="E260" i="5"/>
  <c r="E312" i="5"/>
  <c r="E392" i="5"/>
  <c r="E271" i="5"/>
  <c r="E323" i="5"/>
  <c r="E357" i="5"/>
  <c r="E289" i="5"/>
  <c r="E11" i="5"/>
  <c r="E300" i="5"/>
  <c r="E117" i="5"/>
  <c r="E353" i="5"/>
  <c r="A43" i="17"/>
  <c r="E69" i="5"/>
  <c r="X44" i="17"/>
  <c r="T44" i="17"/>
  <c r="C43" i="17"/>
  <c r="Y43" i="17"/>
  <c r="V44" i="17"/>
  <c r="D43" i="17"/>
  <c r="N43" i="17"/>
  <c r="O44" i="17"/>
  <c r="O47" i="17"/>
  <c r="F44" i="17"/>
  <c r="X15" i="17"/>
  <c r="G11" i="17"/>
  <c r="G12" i="17"/>
  <c r="N12" i="17"/>
  <c r="X11" i="17"/>
  <c r="L12" i="17"/>
  <c r="Q12" i="17"/>
  <c r="V11" i="17"/>
  <c r="E11" i="17"/>
  <c r="N11" i="17"/>
  <c r="V28" i="17"/>
  <c r="F28" i="17"/>
  <c r="N28" i="17"/>
  <c r="B27" i="17"/>
  <c r="J31" i="17"/>
  <c r="C27" i="17"/>
  <c r="Y28" i="17"/>
  <c r="F31" i="17"/>
  <c r="N27" i="17"/>
  <c r="E27" i="17"/>
  <c r="V23" i="17"/>
  <c r="O23" i="17"/>
  <c r="F19" i="17"/>
  <c r="Q19" i="17"/>
  <c r="J20" i="17"/>
  <c r="D19" i="17"/>
  <c r="Y23" i="17"/>
  <c r="V19" i="17"/>
  <c r="Y19" i="17"/>
  <c r="B19" i="17"/>
  <c r="J3" i="17"/>
  <c r="S3" i="17"/>
  <c r="E3" i="17"/>
  <c r="J7" i="17"/>
  <c r="T7" i="17"/>
  <c r="T4" i="17"/>
  <c r="G7" i="17"/>
  <c r="L3" i="17"/>
  <c r="S4" i="17"/>
  <c r="Y4" i="17"/>
  <c r="V35" i="17"/>
  <c r="T35" i="17"/>
  <c r="J39" i="17"/>
  <c r="G39" i="17"/>
  <c r="Q39" i="17"/>
  <c r="G36" i="17"/>
  <c r="S39" i="17"/>
  <c r="E35" i="17"/>
  <c r="Q36" i="17"/>
  <c r="Q35" i="17"/>
  <c r="Y47" i="17"/>
  <c r="O43" i="17"/>
  <c r="L47" i="17"/>
  <c r="Q44" i="17"/>
  <c r="L44" i="17"/>
  <c r="N47" i="17"/>
  <c r="J47" i="17"/>
  <c r="G43" i="17"/>
  <c r="S47" i="17"/>
  <c r="T43" i="17"/>
  <c r="F11" i="17"/>
  <c r="T11" i="17"/>
  <c r="J15" i="17"/>
  <c r="Q15" i="17"/>
  <c r="O15" i="17"/>
  <c r="Y11" i="17"/>
  <c r="X12" i="17"/>
  <c r="C11" i="17"/>
  <c r="V15" i="17"/>
  <c r="T12" i="17"/>
  <c r="Q47" i="17"/>
  <c r="X43" i="17"/>
  <c r="G44" i="17"/>
  <c r="X47" i="17"/>
  <c r="Y44" i="17"/>
  <c r="F47" i="17"/>
  <c r="J43" i="17"/>
  <c r="S43" i="17"/>
  <c r="L43" i="17"/>
  <c r="S44" i="17"/>
  <c r="B11" i="17"/>
  <c r="V12" i="17"/>
  <c r="F15" i="17"/>
  <c r="Y15" i="17"/>
  <c r="J11" i="17"/>
  <c r="Y12" i="17"/>
  <c r="O12" i="17"/>
  <c r="O11" i="17"/>
  <c r="Q11" i="17"/>
  <c r="D11" i="17"/>
  <c r="S28" i="17"/>
  <c r="F27" i="17"/>
  <c r="X27" i="17"/>
  <c r="T27" i="17"/>
  <c r="J28" i="17"/>
  <c r="Q31" i="17"/>
  <c r="V27" i="17"/>
  <c r="L31" i="17"/>
  <c r="Q28" i="17"/>
  <c r="O27" i="17"/>
  <c r="N19" i="17"/>
  <c r="G20" i="17"/>
  <c r="L20" i="17"/>
  <c r="N20" i="17"/>
  <c r="G23" i="17"/>
  <c r="Q20" i="17"/>
  <c r="L19" i="17"/>
  <c r="L23" i="17"/>
  <c r="Y20" i="17"/>
  <c r="S20" i="17"/>
  <c r="Q7" i="17"/>
  <c r="J4" i="17"/>
  <c r="V7" i="17"/>
  <c r="O4" i="17"/>
  <c r="V4" i="17"/>
  <c r="F7" i="17"/>
  <c r="F4" i="17"/>
  <c r="N4" i="17"/>
  <c r="Q4" i="17"/>
  <c r="Y7" i="17"/>
  <c r="Y36" i="17"/>
  <c r="T39" i="17"/>
  <c r="S35" i="17"/>
  <c r="L39" i="17"/>
  <c r="T36" i="17"/>
  <c r="L35" i="17"/>
  <c r="S36" i="17"/>
  <c r="G35" i="17"/>
  <c r="J36" i="17"/>
  <c r="V39" i="17"/>
  <c r="V43" i="17"/>
  <c r="F43" i="17"/>
  <c r="J44" i="17"/>
  <c r="B43" i="17"/>
  <c r="Q43" i="17"/>
  <c r="T47" i="17"/>
  <c r="E43" i="17"/>
  <c r="G47" i="17"/>
  <c r="N44" i="17"/>
  <c r="V47" i="17"/>
  <c r="S11" i="17"/>
  <c r="L15" i="17"/>
  <c r="L11" i="17"/>
  <c r="S12" i="17"/>
  <c r="F12" i="17"/>
  <c r="J12" i="17"/>
  <c r="G15" i="17"/>
  <c r="N15" i="17"/>
  <c r="T15" i="17"/>
  <c r="S15" i="17"/>
  <c r="X31" i="17"/>
  <c r="D27" i="17"/>
  <c r="O28" i="17"/>
  <c r="G28" i="17"/>
  <c r="Y31" i="17"/>
  <c r="G27" i="17"/>
  <c r="X28" i="17"/>
  <c r="N31" i="17"/>
  <c r="V31" i="17"/>
  <c r="Y27" i="17"/>
  <c r="T23" i="17"/>
  <c r="T20" i="17"/>
  <c r="Q23" i="17"/>
  <c r="N23" i="17"/>
  <c r="C19" i="17"/>
  <c r="F23" i="17"/>
  <c r="F20" i="17"/>
  <c r="T19" i="17"/>
  <c r="S19" i="17"/>
  <c r="J19" i="17"/>
  <c r="N3" i="17"/>
  <c r="T3" i="17"/>
  <c r="L7" i="17"/>
  <c r="F3" i="17"/>
  <c r="V3" i="17"/>
  <c r="X7" i="17"/>
  <c r="Q3" i="17"/>
  <c r="Y3" i="17"/>
  <c r="X4" i="17"/>
  <c r="L4" i="17"/>
  <c r="C35" i="17"/>
  <c r="N35" i="17"/>
  <c r="F36" i="17"/>
  <c r="O39" i="17"/>
  <c r="V36" i="17"/>
  <c r="T28" i="17"/>
  <c r="L27" i="17"/>
  <c r="S27" i="17"/>
  <c r="J23" i="17"/>
  <c r="O20" i="17"/>
  <c r="X23" i="17"/>
  <c r="B3" i="17"/>
  <c r="S7" i="17"/>
  <c r="X35" i="17"/>
  <c r="O35" i="17"/>
  <c r="Q27" i="17"/>
  <c r="J27" i="17"/>
  <c r="O19" i="17"/>
  <c r="E19" i="17"/>
  <c r="X19" i="17"/>
  <c r="X3" i="17"/>
  <c r="N7" i="17"/>
  <c r="O3" i="17"/>
  <c r="X39" i="17"/>
  <c r="J35" i="17"/>
  <c r="L36" i="17"/>
  <c r="L28" i="17"/>
  <c r="S31" i="17"/>
  <c r="G19" i="17"/>
  <c r="S23" i="17"/>
  <c r="G3" i="17"/>
  <c r="D3" i="17"/>
  <c r="G4" i="17"/>
  <c r="Y35" i="17"/>
  <c r="F39" i="17"/>
  <c r="Y39" i="17"/>
  <c r="B35" i="17"/>
  <c r="G31" i="17"/>
  <c r="T31" i="17"/>
  <c r="O31" i="17"/>
  <c r="V20" i="17"/>
  <c r="X20" i="17"/>
  <c r="O7" i="17"/>
  <c r="C3" i="17"/>
  <c r="O36" i="17"/>
  <c r="N39" i="17"/>
  <c r="X36" i="17"/>
  <c r="D35" i="17"/>
  <c r="F35" i="17"/>
  <c r="N36" i="17"/>
  <c r="G156" i="19" l="1"/>
  <c r="Z20" i="17"/>
  <c r="W20" i="17"/>
  <c r="H31" i="17"/>
  <c r="I31" i="17" s="1"/>
  <c r="C12" i="19"/>
  <c r="C105" i="19"/>
  <c r="C152" i="19"/>
  <c r="C36" i="19"/>
  <c r="C59" i="19"/>
  <c r="B57" i="17"/>
  <c r="D152" i="19"/>
  <c r="Y40" i="17"/>
  <c r="Y37" i="17"/>
  <c r="Y38" i="17" s="1"/>
  <c r="H4" i="17"/>
  <c r="I4" i="17" s="1"/>
  <c r="D8" i="19"/>
  <c r="G8" i="17"/>
  <c r="G9" i="17" s="1"/>
  <c r="H3" i="17"/>
  <c r="G5" i="17"/>
  <c r="G6" i="17" s="1"/>
  <c r="D10" i="19"/>
  <c r="H19" i="17"/>
  <c r="G24" i="17"/>
  <c r="G25" i="17" s="1"/>
  <c r="G21" i="17"/>
  <c r="G22" i="17" s="1"/>
  <c r="M28" i="17"/>
  <c r="P28" i="17"/>
  <c r="M36" i="17"/>
  <c r="P36" i="17"/>
  <c r="I12" i="19"/>
  <c r="J40" i="17"/>
  <c r="J37" i="17"/>
  <c r="J38" i="17" s="1"/>
  <c r="K35" i="17"/>
  <c r="J12" i="19" s="1"/>
  <c r="D55" i="19"/>
  <c r="O5" i="17"/>
  <c r="O6" i="17" s="1"/>
  <c r="O8" i="17"/>
  <c r="D57" i="19"/>
  <c r="O24" i="17"/>
  <c r="O21" i="17"/>
  <c r="O22" i="17" s="1"/>
  <c r="I11" i="19"/>
  <c r="K27" i="17"/>
  <c r="J11" i="19" s="1"/>
  <c r="J32" i="17"/>
  <c r="J29" i="17"/>
  <c r="J30" i="17" s="1"/>
  <c r="H35" i="19"/>
  <c r="G104" i="19"/>
  <c r="R27" i="17"/>
  <c r="Q32" i="17"/>
  <c r="U27" i="17"/>
  <c r="Q29" i="17"/>
  <c r="Q30" i="17" s="1"/>
  <c r="D59" i="19"/>
  <c r="O40" i="17"/>
  <c r="O37" i="17"/>
  <c r="O38" i="17" s="1"/>
  <c r="C148" i="19"/>
  <c r="C8" i="19"/>
  <c r="C55" i="19"/>
  <c r="C101" i="19"/>
  <c r="C32" i="19"/>
  <c r="B53" i="17"/>
  <c r="K23" i="17"/>
  <c r="G58" i="19"/>
  <c r="D35" i="19"/>
  <c r="L32" i="17"/>
  <c r="P27" i="17"/>
  <c r="M27" i="17"/>
  <c r="L29" i="17"/>
  <c r="L30" i="17" s="1"/>
  <c r="W36" i="17"/>
  <c r="Z36" i="17"/>
  <c r="M4" i="17"/>
  <c r="P4" i="17"/>
  <c r="D148" i="19"/>
  <c r="Y5" i="17"/>
  <c r="Y6" i="17" s="1"/>
  <c r="Y8" i="17"/>
  <c r="H32" i="19"/>
  <c r="G101" i="19"/>
  <c r="R3" i="17"/>
  <c r="Q5" i="17"/>
  <c r="Q6" i="17" s="1"/>
  <c r="Q8" i="17"/>
  <c r="U3" i="17"/>
  <c r="G148" i="19"/>
  <c r="L32" i="19"/>
  <c r="V5" i="17"/>
  <c r="V6" i="17" s="1"/>
  <c r="V8" i="17"/>
  <c r="W3" i="17"/>
  <c r="Z3" i="17"/>
  <c r="A2" i="10"/>
  <c r="B1" i="19"/>
  <c r="I109" i="19"/>
  <c r="P7" i="17"/>
  <c r="M7" i="17"/>
  <c r="D101" i="19"/>
  <c r="T5" i="17"/>
  <c r="T6" i="17" s="1"/>
  <c r="T8" i="17"/>
  <c r="K53" i="19"/>
  <c r="M53" i="19" s="1"/>
  <c r="C41" i="19"/>
  <c r="O52" i="17"/>
  <c r="T52" i="17" s="1"/>
  <c r="Y52" i="17" s="1"/>
  <c r="C91" i="19"/>
  <c r="K146" i="19"/>
  <c r="M146" i="19" s="1"/>
  <c r="C137" i="19"/>
  <c r="K99" i="19"/>
  <c r="M99" i="19" s="1"/>
  <c r="G63" i="19"/>
  <c r="C184" i="19"/>
  <c r="I10" i="19"/>
  <c r="K19" i="17"/>
  <c r="J10" i="19" s="1"/>
  <c r="J24" i="17"/>
  <c r="J21" i="17"/>
  <c r="J22" i="17" s="1"/>
  <c r="D103" i="19"/>
  <c r="T24" i="17"/>
  <c r="T21" i="17"/>
  <c r="T22" i="17" s="1"/>
  <c r="U23" i="17"/>
  <c r="R23" i="17"/>
  <c r="D151" i="19"/>
  <c r="Y32" i="17"/>
  <c r="Y29" i="17"/>
  <c r="Y30" i="17" s="1"/>
  <c r="Z31" i="17"/>
  <c r="W31" i="17"/>
  <c r="D11" i="19"/>
  <c r="H27" i="17"/>
  <c r="G32" i="17"/>
  <c r="G33" i="17" s="1"/>
  <c r="G29" i="17"/>
  <c r="G30" i="17" s="1"/>
  <c r="H28" i="17"/>
  <c r="I28" i="17" s="1"/>
  <c r="H15" i="17"/>
  <c r="I15" i="17" s="1"/>
  <c r="K12" i="17"/>
  <c r="G56" i="19"/>
  <c r="D33" i="19"/>
  <c r="L13" i="17"/>
  <c r="L14" i="17" s="1"/>
  <c r="P11" i="17"/>
  <c r="M11" i="17"/>
  <c r="L16" i="17"/>
  <c r="P15" i="17"/>
  <c r="M15" i="17"/>
  <c r="Z47" i="17"/>
  <c r="W47" i="17"/>
  <c r="H47" i="17"/>
  <c r="I47" i="17" s="1"/>
  <c r="H37" i="19"/>
  <c r="G106" i="19"/>
  <c r="Q48" i="17"/>
  <c r="R43" i="17"/>
  <c r="U43" i="17"/>
  <c r="Q45" i="17"/>
  <c r="Q46" i="17" s="1"/>
  <c r="C37" i="19"/>
  <c r="C60" i="19"/>
  <c r="C153" i="19"/>
  <c r="B58" i="17"/>
  <c r="C106" i="19"/>
  <c r="C13" i="19"/>
  <c r="K44" i="17"/>
  <c r="G153" i="19"/>
  <c r="L37" i="19"/>
  <c r="V48" i="17"/>
  <c r="W43" i="17"/>
  <c r="V45" i="17"/>
  <c r="V46" i="17" s="1"/>
  <c r="Z43" i="17"/>
  <c r="W39" i="17"/>
  <c r="Z39" i="17"/>
  <c r="K36" i="17"/>
  <c r="D12" i="19"/>
  <c r="G37" i="17"/>
  <c r="G38" i="17" s="1"/>
  <c r="G40" i="17"/>
  <c r="G41" i="17" s="1"/>
  <c r="H35" i="17"/>
  <c r="G59" i="19"/>
  <c r="D36" i="19"/>
  <c r="L37" i="17"/>
  <c r="L38" i="17" s="1"/>
  <c r="M35" i="17"/>
  <c r="P35" i="17"/>
  <c r="L40" i="17"/>
  <c r="M39" i="17"/>
  <c r="P39" i="17"/>
  <c r="U4" i="17"/>
  <c r="R4" i="17"/>
  <c r="Z4" i="17"/>
  <c r="W4" i="17"/>
  <c r="Z7" i="17"/>
  <c r="W7" i="17"/>
  <c r="K4" i="17"/>
  <c r="R7" i="17"/>
  <c r="U7" i="17"/>
  <c r="M23" i="17"/>
  <c r="P23" i="17"/>
  <c r="D34" i="19"/>
  <c r="G57" i="19"/>
  <c r="M19" i="17"/>
  <c r="L21" i="17"/>
  <c r="L22" i="17" s="1"/>
  <c r="L24" i="17"/>
  <c r="P19" i="17"/>
  <c r="R20" i="17"/>
  <c r="U20" i="17"/>
  <c r="H23" i="17"/>
  <c r="I23" i="17" s="1"/>
  <c r="M20" i="17"/>
  <c r="P20" i="17"/>
  <c r="H20" i="17"/>
  <c r="I20" i="17" s="1"/>
  <c r="D58" i="19"/>
  <c r="O32" i="17"/>
  <c r="O29" i="17"/>
  <c r="O30" i="17" s="1"/>
  <c r="U28" i="17"/>
  <c r="R28" i="17"/>
  <c r="P31" i="17"/>
  <c r="M31" i="17"/>
  <c r="G151" i="19"/>
  <c r="L35" i="19"/>
  <c r="W27" i="17"/>
  <c r="Z27" i="17"/>
  <c r="V29" i="17"/>
  <c r="V30" i="17" s="1"/>
  <c r="V32" i="17"/>
  <c r="R31" i="17"/>
  <c r="U31" i="17"/>
  <c r="K28" i="17"/>
  <c r="D104" i="19"/>
  <c r="T29" i="17"/>
  <c r="T30" i="17" s="1"/>
  <c r="T32" i="17"/>
  <c r="G102" i="19"/>
  <c r="H33" i="19"/>
  <c r="Q13" i="17"/>
  <c r="Q14" i="17" s="1"/>
  <c r="Q16" i="17"/>
  <c r="R11" i="17"/>
  <c r="U11" i="17"/>
  <c r="D56" i="19"/>
  <c r="O13" i="17"/>
  <c r="O14" i="17" s="1"/>
  <c r="O16" i="17"/>
  <c r="I9" i="19"/>
  <c r="J16" i="17"/>
  <c r="K11" i="17"/>
  <c r="J9" i="19" s="1"/>
  <c r="J13" i="17"/>
  <c r="J14" i="17" s="1"/>
  <c r="Z12" i="17"/>
  <c r="W12" i="17"/>
  <c r="C9" i="19"/>
  <c r="B54" i="17"/>
  <c r="C56" i="19"/>
  <c r="C33" i="19"/>
  <c r="C102" i="19"/>
  <c r="C149" i="19"/>
  <c r="D37" i="19"/>
  <c r="G60" i="19"/>
  <c r="L48" i="17"/>
  <c r="P43" i="17"/>
  <c r="L45" i="17"/>
  <c r="L46" i="17" s="1"/>
  <c r="M43" i="17"/>
  <c r="I13" i="19"/>
  <c r="K43" i="17"/>
  <c r="J13" i="19" s="1"/>
  <c r="J45" i="17"/>
  <c r="J46" i="17" s="1"/>
  <c r="J48" i="17"/>
  <c r="H44" i="17"/>
  <c r="I44" i="17" s="1"/>
  <c r="U47" i="17"/>
  <c r="R47" i="17"/>
  <c r="Z15" i="17"/>
  <c r="W15" i="17"/>
  <c r="D149" i="19"/>
  <c r="Y13" i="17"/>
  <c r="Y14" i="17" s="1"/>
  <c r="Y16" i="17"/>
  <c r="R15" i="17"/>
  <c r="U15" i="17"/>
  <c r="K15" i="17"/>
  <c r="D102" i="19"/>
  <c r="T16" i="17"/>
  <c r="T13" i="17"/>
  <c r="T14" i="17" s="1"/>
  <c r="D106" i="19"/>
  <c r="T48" i="17"/>
  <c r="T45" i="17"/>
  <c r="T46" i="17" s="1"/>
  <c r="D13" i="19"/>
  <c r="H43" i="17"/>
  <c r="G45" i="17"/>
  <c r="G46" i="17" s="1"/>
  <c r="G48" i="17"/>
  <c r="G49" i="17" s="1"/>
  <c r="K47" i="17"/>
  <c r="M44" i="17"/>
  <c r="P44" i="17"/>
  <c r="R44" i="17"/>
  <c r="U44" i="17"/>
  <c r="M47" i="17"/>
  <c r="P47" i="17"/>
  <c r="D60" i="19"/>
  <c r="O48" i="17"/>
  <c r="O45" i="17"/>
  <c r="O46" i="17" s="1"/>
  <c r="H36" i="19"/>
  <c r="G105" i="19"/>
  <c r="Q40" i="17"/>
  <c r="Q37" i="17"/>
  <c r="Q38" i="17" s="1"/>
  <c r="R35" i="17"/>
  <c r="U35" i="17"/>
  <c r="U36" i="17"/>
  <c r="R36" i="17"/>
  <c r="H36" i="17"/>
  <c r="I36" i="17" s="1"/>
  <c r="U39" i="17"/>
  <c r="R39" i="17"/>
  <c r="H39" i="17"/>
  <c r="I39" i="17" s="1"/>
  <c r="K39" i="17"/>
  <c r="D105" i="19"/>
  <c r="T40" i="17"/>
  <c r="T37" i="17"/>
  <c r="T38" i="17" s="1"/>
  <c r="L36" i="19"/>
  <c r="G152" i="19"/>
  <c r="V37" i="17"/>
  <c r="V38" i="17" s="1"/>
  <c r="Z35" i="17"/>
  <c r="W35" i="17"/>
  <c r="V40" i="17"/>
  <c r="G55" i="19"/>
  <c r="D32" i="19"/>
  <c r="M3" i="17"/>
  <c r="L5" i="17"/>
  <c r="L6" i="17" s="1"/>
  <c r="L8" i="17"/>
  <c r="P3" i="17"/>
  <c r="H7" i="17"/>
  <c r="I7" i="17" s="1"/>
  <c r="K7" i="17"/>
  <c r="I8" i="19"/>
  <c r="K3" i="17"/>
  <c r="J8" i="19" s="1"/>
  <c r="J8" i="17"/>
  <c r="J5" i="17"/>
  <c r="J6" i="17" s="1"/>
  <c r="C57" i="19"/>
  <c r="C34" i="19"/>
  <c r="C103" i="19"/>
  <c r="B55" i="17"/>
  <c r="C10" i="19"/>
  <c r="C150" i="19"/>
  <c r="D150" i="19"/>
  <c r="Y24" i="17"/>
  <c r="Y21" i="17"/>
  <c r="Y22" i="17" s="1"/>
  <c r="G150" i="19"/>
  <c r="L34" i="19"/>
  <c r="Z19" i="17"/>
  <c r="V24" i="17"/>
  <c r="W19" i="17"/>
  <c r="V21" i="17"/>
  <c r="V22" i="17" s="1"/>
  <c r="K20" i="17"/>
  <c r="H34" i="19"/>
  <c r="G103" i="19"/>
  <c r="U19" i="17"/>
  <c r="Q24" i="17"/>
  <c r="Q21" i="17"/>
  <c r="Q22" i="17" s="1"/>
  <c r="R19" i="17"/>
  <c r="W23" i="17"/>
  <c r="Z23" i="17"/>
  <c r="K31" i="17"/>
  <c r="C151" i="19"/>
  <c r="C35" i="19"/>
  <c r="C58" i="19"/>
  <c r="C104" i="19"/>
  <c r="C11" i="19"/>
  <c r="B56" i="17"/>
  <c r="W28" i="17"/>
  <c r="Z28" i="17"/>
  <c r="L33" i="19"/>
  <c r="G149" i="19"/>
  <c r="W11" i="17"/>
  <c r="Z11" i="17"/>
  <c r="V13" i="17"/>
  <c r="V14" i="17" s="1"/>
  <c r="V16" i="17"/>
  <c r="U12" i="17"/>
  <c r="R12" i="17"/>
  <c r="M12" i="17"/>
  <c r="P12" i="17"/>
  <c r="H12" i="17"/>
  <c r="I12" i="17" s="1"/>
  <c r="D9" i="19"/>
  <c r="H11" i="17"/>
  <c r="G13" i="17"/>
  <c r="G14" i="17" s="1"/>
  <c r="G16" i="17"/>
  <c r="G17" i="17" s="1"/>
  <c r="Z44" i="17"/>
  <c r="W44" i="17"/>
  <c r="D153" i="19"/>
  <c r="Y45" i="17"/>
  <c r="Y46" i="17" s="1"/>
  <c r="Y48" i="17"/>
  <c r="T56" i="17"/>
  <c r="Y53" i="17"/>
  <c r="N53" i="17"/>
  <c r="Y58" i="17"/>
  <c r="O57" i="17"/>
  <c r="X53" i="17"/>
  <c r="S53" i="17"/>
  <c r="O55" i="17"/>
  <c r="N56" i="17"/>
  <c r="X54" i="17"/>
  <c r="N58" i="17"/>
  <c r="T55" i="17"/>
  <c r="X56" i="17"/>
  <c r="O54" i="17"/>
  <c r="T58" i="17"/>
  <c r="X57" i="17"/>
  <c r="N55" i="17"/>
  <c r="O58" i="17"/>
  <c r="S58" i="17"/>
  <c r="Y54" i="17"/>
  <c r="O56" i="17"/>
  <c r="S55" i="17"/>
  <c r="N54" i="17"/>
  <c r="Y56" i="17"/>
  <c r="S56" i="17"/>
  <c r="T57" i="17"/>
  <c r="S57" i="17"/>
  <c r="Y55" i="17"/>
  <c r="X55" i="17"/>
  <c r="T53" i="17"/>
  <c r="S54" i="17"/>
  <c r="X58" i="17"/>
  <c r="N57" i="17"/>
  <c r="T54" i="17"/>
  <c r="Y57" i="17"/>
  <c r="O53" i="17"/>
  <c r="P34" i="19" l="1"/>
  <c r="Q34" i="19" s="1"/>
  <c r="P36" i="19"/>
  <c r="Q36" i="19" s="1"/>
  <c r="K55" i="19"/>
  <c r="P8" i="17"/>
  <c r="P5" i="17"/>
  <c r="P6" i="17" s="1"/>
  <c r="K152" i="19"/>
  <c r="Z37" i="17"/>
  <c r="Z38" i="17" s="1"/>
  <c r="Z40" i="17"/>
  <c r="K102" i="19"/>
  <c r="U16" i="17"/>
  <c r="U13" i="17"/>
  <c r="U14" i="17" s="1"/>
  <c r="L59" i="19"/>
  <c r="E12" i="19"/>
  <c r="I35" i="17"/>
  <c r="F12" i="19" s="1"/>
  <c r="H37" i="17"/>
  <c r="H38" i="17" s="1"/>
  <c r="H40" i="17"/>
  <c r="L153" i="19"/>
  <c r="E103" i="19"/>
  <c r="T25" i="17"/>
  <c r="H101" i="19"/>
  <c r="I32" i="19"/>
  <c r="K12" i="19"/>
  <c r="J41" i="17"/>
  <c r="E10" i="19"/>
  <c r="H24" i="17"/>
  <c r="H21" i="17"/>
  <c r="H22" i="17" s="1"/>
  <c r="I19" i="17"/>
  <c r="F10" i="19" s="1"/>
  <c r="E152" i="19"/>
  <c r="Y41" i="17"/>
  <c r="I150" i="19"/>
  <c r="N34" i="19"/>
  <c r="V25" i="17"/>
  <c r="F32" i="19"/>
  <c r="I55" i="19"/>
  <c r="L9" i="17"/>
  <c r="E105" i="19"/>
  <c r="T41" i="17"/>
  <c r="L102" i="19"/>
  <c r="B141" i="19"/>
  <c r="B48" i="19"/>
  <c r="B94" i="19"/>
  <c r="I148" i="19"/>
  <c r="N32" i="19"/>
  <c r="V9" i="17"/>
  <c r="K101" i="19"/>
  <c r="U8" i="17"/>
  <c r="U5" i="17"/>
  <c r="U6" i="17" s="1"/>
  <c r="H104" i="19"/>
  <c r="I35" i="19"/>
  <c r="K11" i="19"/>
  <c r="J33" i="17"/>
  <c r="E57" i="19"/>
  <c r="O25" i="17"/>
  <c r="H149" i="19"/>
  <c r="M33" i="19"/>
  <c r="L150" i="19"/>
  <c r="J34" i="19"/>
  <c r="I103" i="19"/>
  <c r="Q25" i="17"/>
  <c r="K150" i="19"/>
  <c r="Z21" i="17"/>
  <c r="Z22" i="17" s="1"/>
  <c r="Z24" i="17"/>
  <c r="E150" i="19"/>
  <c r="Y25" i="17"/>
  <c r="I152" i="19"/>
  <c r="N36" i="19"/>
  <c r="V41" i="17"/>
  <c r="L105" i="19"/>
  <c r="K105" i="19"/>
  <c r="U40" i="17"/>
  <c r="U37" i="17"/>
  <c r="U38" i="17" s="1"/>
  <c r="E102" i="19"/>
  <c r="T17" i="17"/>
  <c r="I60" i="19"/>
  <c r="F37" i="19"/>
  <c r="L49" i="17"/>
  <c r="J33" i="19"/>
  <c r="I102" i="19"/>
  <c r="Q17" i="17"/>
  <c r="E104" i="19"/>
  <c r="T33" i="17"/>
  <c r="L104" i="19"/>
  <c r="K151" i="19"/>
  <c r="Z32" i="17"/>
  <c r="Z29" i="17"/>
  <c r="Z30" i="17" s="1"/>
  <c r="H57" i="19"/>
  <c r="E34" i="19"/>
  <c r="I59" i="19"/>
  <c r="F36" i="19"/>
  <c r="L41" i="17"/>
  <c r="I153" i="19"/>
  <c r="N37" i="19"/>
  <c r="V49" i="17"/>
  <c r="I37" i="19"/>
  <c r="H106" i="19"/>
  <c r="L56" i="19"/>
  <c r="E11" i="19"/>
  <c r="H29" i="17"/>
  <c r="H30" i="17" s="1"/>
  <c r="I27" i="17"/>
  <c r="F11" i="19" s="1"/>
  <c r="H32" i="17"/>
  <c r="L103" i="19"/>
  <c r="I101" i="19"/>
  <c r="J32" i="19"/>
  <c r="Q9" i="17"/>
  <c r="P32" i="19"/>
  <c r="Q32" i="19" s="1"/>
  <c r="E9" i="19"/>
  <c r="H16" i="17"/>
  <c r="I11" i="17"/>
  <c r="F9" i="19" s="1"/>
  <c r="H13" i="17"/>
  <c r="H14" i="17" s="1"/>
  <c r="I34" i="19"/>
  <c r="H103" i="19"/>
  <c r="H150" i="19"/>
  <c r="M34" i="19"/>
  <c r="E13" i="19"/>
  <c r="H45" i="17"/>
  <c r="H46" i="17" s="1"/>
  <c r="I43" i="17"/>
  <c r="F13" i="19" s="1"/>
  <c r="H48" i="17"/>
  <c r="I151" i="19"/>
  <c r="N35" i="19"/>
  <c r="V33" i="17"/>
  <c r="F34" i="19"/>
  <c r="I57" i="19"/>
  <c r="L25" i="17"/>
  <c r="E36" i="19"/>
  <c r="H59" i="19"/>
  <c r="H56" i="19"/>
  <c r="E33" i="19"/>
  <c r="M32" i="19"/>
  <c r="H148" i="19"/>
  <c r="K58" i="19"/>
  <c r="P29" i="17"/>
  <c r="P30" i="17" s="1"/>
  <c r="P32" i="17"/>
  <c r="E59" i="19"/>
  <c r="O41" i="17"/>
  <c r="I104" i="19"/>
  <c r="J35" i="19"/>
  <c r="Q33" i="17"/>
  <c r="E153" i="19"/>
  <c r="Y49" i="17"/>
  <c r="K149" i="19"/>
  <c r="Z16" i="17"/>
  <c r="Z13" i="17"/>
  <c r="Z14" i="17" s="1"/>
  <c r="I105" i="19"/>
  <c r="J36" i="19"/>
  <c r="Q41" i="17"/>
  <c r="E60" i="19"/>
  <c r="O49" i="17"/>
  <c r="L106" i="19"/>
  <c r="K60" i="19"/>
  <c r="P48" i="17"/>
  <c r="P45" i="17"/>
  <c r="P46" i="17" s="1"/>
  <c r="E56" i="19"/>
  <c r="O17" i="17"/>
  <c r="H102" i="19"/>
  <c r="I33" i="19"/>
  <c r="L57" i="19"/>
  <c r="L152" i="19"/>
  <c r="H153" i="19"/>
  <c r="M37" i="19"/>
  <c r="K106" i="19"/>
  <c r="U48" i="17"/>
  <c r="U45" i="17"/>
  <c r="U46" i="17" s="1"/>
  <c r="K56" i="19"/>
  <c r="P13" i="17"/>
  <c r="P14" i="17" s="1"/>
  <c r="P16" i="17"/>
  <c r="L151" i="19"/>
  <c r="F35" i="19"/>
  <c r="I58" i="19"/>
  <c r="L33" i="17"/>
  <c r="I149" i="19"/>
  <c r="N33" i="19"/>
  <c r="V17" i="17"/>
  <c r="P35" i="19"/>
  <c r="Q35" i="19" s="1"/>
  <c r="K103" i="19"/>
  <c r="U24" i="17"/>
  <c r="U21" i="17"/>
  <c r="U22" i="17" s="1"/>
  <c r="K8" i="19"/>
  <c r="J9" i="17"/>
  <c r="H55" i="19"/>
  <c r="E32" i="19"/>
  <c r="M36" i="19"/>
  <c r="H152" i="19"/>
  <c r="I36" i="19"/>
  <c r="H105" i="19"/>
  <c r="L60" i="19"/>
  <c r="E106" i="19"/>
  <c r="T49" i="17"/>
  <c r="E149" i="19"/>
  <c r="Y17" i="17"/>
  <c r="L149" i="19"/>
  <c r="K13" i="19"/>
  <c r="J49" i="17"/>
  <c r="E37" i="19"/>
  <c r="H60" i="19"/>
  <c r="P33" i="19"/>
  <c r="Q33" i="19" s="1"/>
  <c r="K9" i="19"/>
  <c r="J17" i="17"/>
  <c r="H151" i="19"/>
  <c r="M35" i="19"/>
  <c r="L58" i="19"/>
  <c r="E58" i="19"/>
  <c r="O33" i="17"/>
  <c r="K57" i="19"/>
  <c r="P24" i="17"/>
  <c r="P21" i="17"/>
  <c r="P22" i="17" s="1"/>
  <c r="L101" i="19"/>
  <c r="L148" i="19"/>
  <c r="K59" i="19"/>
  <c r="P37" i="17"/>
  <c r="P38" i="17" s="1"/>
  <c r="P40" i="17"/>
  <c r="K153" i="19"/>
  <c r="Z45" i="17"/>
  <c r="Z46" i="17" s="1"/>
  <c r="Z48" i="17"/>
  <c r="P37" i="19"/>
  <c r="Q37" i="19" s="1"/>
  <c r="I106" i="19"/>
  <c r="J37" i="19"/>
  <c r="Q49" i="17"/>
  <c r="F33" i="19"/>
  <c r="I56" i="19"/>
  <c r="L17" i="17"/>
  <c r="E151" i="19"/>
  <c r="Y33" i="17"/>
  <c r="K10" i="19"/>
  <c r="J25" i="17"/>
  <c r="E101" i="19"/>
  <c r="T9" i="17"/>
  <c r="L55" i="19"/>
  <c r="K148" i="19"/>
  <c r="Z8" i="17"/>
  <c r="Z5" i="17"/>
  <c r="Z6" i="17" s="1"/>
  <c r="E148" i="19"/>
  <c r="Y9" i="17"/>
  <c r="H58" i="19"/>
  <c r="E35" i="19"/>
  <c r="K104" i="19"/>
  <c r="U32" i="17"/>
  <c r="U29" i="17"/>
  <c r="U30" i="17" s="1"/>
  <c r="E55" i="19"/>
  <c r="O9" i="17"/>
  <c r="E8" i="19"/>
  <c r="H5" i="17"/>
  <c r="H6" i="17" s="1"/>
  <c r="H8" i="17"/>
  <c r="I3" i="17"/>
  <c r="F8" i="19" s="1"/>
  <c r="V57" i="17"/>
  <c r="Q57" i="17"/>
  <c r="L55" i="17"/>
  <c r="Q54" i="17"/>
  <c r="Q56" i="17"/>
  <c r="I58" i="17"/>
  <c r="H56" i="17"/>
  <c r="H57" i="17"/>
  <c r="L54" i="17"/>
  <c r="G56" i="17"/>
  <c r="V54" i="17"/>
  <c r="F54" i="17"/>
  <c r="H58" i="17"/>
  <c r="G57" i="17"/>
  <c r="L57" i="17"/>
  <c r="F53" i="17"/>
  <c r="L56" i="17"/>
  <c r="V56" i="17"/>
  <c r="Q53" i="17"/>
  <c r="Q55" i="17"/>
  <c r="F57" i="17"/>
  <c r="G53" i="17"/>
  <c r="F56" i="17"/>
  <c r="H55" i="17"/>
  <c r="I57" i="17"/>
  <c r="H54" i="17"/>
  <c r="G55" i="17"/>
  <c r="V58" i="17"/>
  <c r="L58" i="17"/>
  <c r="Q58" i="17"/>
  <c r="L53" i="17"/>
  <c r="I55" i="17"/>
  <c r="I53" i="17"/>
  <c r="V55" i="17"/>
  <c r="G58" i="17"/>
  <c r="H53" i="17"/>
  <c r="I56" i="17"/>
  <c r="I54" i="17"/>
  <c r="F58" i="17"/>
  <c r="G54" i="17"/>
  <c r="F55" i="17"/>
  <c r="V53" i="17"/>
  <c r="M104" i="19" l="1"/>
  <c r="U33" i="17"/>
  <c r="F148" i="19"/>
  <c r="K25" i="17"/>
  <c r="L10" i="19"/>
  <c r="J56" i="19"/>
  <c r="G33" i="19"/>
  <c r="M57" i="19"/>
  <c r="P25" i="17"/>
  <c r="K49" i="17"/>
  <c r="L13" i="19"/>
  <c r="J149" i="19"/>
  <c r="O33" i="19"/>
  <c r="M58" i="19"/>
  <c r="P33" i="17"/>
  <c r="O35" i="19"/>
  <c r="J151" i="19"/>
  <c r="K32" i="19"/>
  <c r="J101" i="19"/>
  <c r="G11" i="19"/>
  <c r="H33" i="17"/>
  <c r="M151" i="19"/>
  <c r="Z33" i="17"/>
  <c r="G37" i="19"/>
  <c r="J60" i="19"/>
  <c r="F150" i="19"/>
  <c r="O32" i="19"/>
  <c r="J148" i="19"/>
  <c r="O34" i="19"/>
  <c r="J150" i="19"/>
  <c r="G12" i="19"/>
  <c r="H41" i="17"/>
  <c r="M152" i="19"/>
  <c r="Z41" i="17"/>
  <c r="M55" i="19"/>
  <c r="P9" i="17"/>
  <c r="F55" i="19"/>
  <c r="F106" i="19"/>
  <c r="M103" i="19"/>
  <c r="U25" i="17"/>
  <c r="F60" i="19"/>
  <c r="F153" i="19"/>
  <c r="G34" i="19"/>
  <c r="J57" i="19"/>
  <c r="G9" i="19"/>
  <c r="H17" i="17"/>
  <c r="K33" i="19"/>
  <c r="J102" i="19"/>
  <c r="O36" i="19"/>
  <c r="J152" i="19"/>
  <c r="J103" i="19"/>
  <c r="K34" i="19"/>
  <c r="K33" i="17"/>
  <c r="L11" i="19"/>
  <c r="J55" i="19"/>
  <c r="G32" i="19"/>
  <c r="L12" i="19"/>
  <c r="K41" i="17"/>
  <c r="F103" i="19"/>
  <c r="G8" i="19"/>
  <c r="H9" i="17"/>
  <c r="F101" i="19"/>
  <c r="F151" i="19"/>
  <c r="M59" i="19"/>
  <c r="P41" i="17"/>
  <c r="F58" i="19"/>
  <c r="L8" i="19"/>
  <c r="K9" i="17"/>
  <c r="M60" i="19"/>
  <c r="P49" i="17"/>
  <c r="F59" i="19"/>
  <c r="G36" i="19"/>
  <c r="J59" i="19"/>
  <c r="M105" i="19"/>
  <c r="U41" i="17"/>
  <c r="M150" i="19"/>
  <c r="Z25" i="17"/>
  <c r="M101" i="19"/>
  <c r="U9" i="17"/>
  <c r="M102" i="19"/>
  <c r="U17" i="17"/>
  <c r="M148" i="19"/>
  <c r="Z9" i="17"/>
  <c r="J106" i="19"/>
  <c r="K37" i="19"/>
  <c r="M153" i="19"/>
  <c r="Z49" i="17"/>
  <c r="L9" i="19"/>
  <c r="K17" i="17"/>
  <c r="F149" i="19"/>
  <c r="G35" i="19"/>
  <c r="J58" i="19"/>
  <c r="M56" i="19"/>
  <c r="P17" i="17"/>
  <c r="M106" i="19"/>
  <c r="U49" i="17"/>
  <c r="F56" i="19"/>
  <c r="J105" i="19"/>
  <c r="K36" i="19"/>
  <c r="M149" i="19"/>
  <c r="Z17" i="17"/>
  <c r="J104" i="19"/>
  <c r="K35" i="19"/>
  <c r="G13" i="19"/>
  <c r="H49" i="17"/>
  <c r="J153" i="19"/>
  <c r="O37" i="19"/>
  <c r="F104" i="19"/>
  <c r="F102" i="19"/>
  <c r="F57" i="19"/>
  <c r="F105" i="19"/>
  <c r="F152" i="19"/>
  <c r="G10" i="19"/>
  <c r="H25" i="17"/>
  <c r="E57" i="17"/>
  <c r="E56" i="17"/>
  <c r="E53" i="17"/>
  <c r="E58" i="17"/>
  <c r="E54" i="17"/>
  <c r="E55" i="17"/>
  <c r="H10" i="19" l="1"/>
  <c r="H9" i="19"/>
  <c r="H13" i="19"/>
  <c r="H8" i="19"/>
  <c r="H11" i="19"/>
  <c r="H12" i="19"/>
</calcChain>
</file>

<file path=xl/comments1.xml><?xml version="1.0" encoding="utf-8"?>
<comments xmlns="http://schemas.openxmlformats.org/spreadsheetml/2006/main">
  <authors>
    <author>HermannHenke</author>
  </authors>
  <commentList>
    <comment ref="D4" authorId="0">
      <text>
        <r>
          <rPr>
            <b/>
            <sz val="11"/>
            <color indexed="81"/>
            <rFont val="Tahoma"/>
            <family val="2"/>
          </rPr>
          <t>Vergleich:</t>
        </r>
        <r>
          <rPr>
            <sz val="11"/>
            <color indexed="81"/>
            <rFont val="Tahoma"/>
            <family val="2"/>
          </rPr>
          <t xml:space="preserve">
für Gemeinden und kreisfreie Städte / keine Kreise</t>
        </r>
      </text>
    </comment>
    <comment ref="E4" authorId="0">
      <text>
        <r>
          <rPr>
            <b/>
            <sz val="11"/>
            <color indexed="81"/>
            <rFont val="Tahoma"/>
            <family val="2"/>
          </rPr>
          <t>Vergleich:
f</t>
        </r>
        <r>
          <rPr>
            <sz val="11"/>
            <color indexed="81"/>
            <rFont val="Tahoma"/>
            <family val="2"/>
          </rPr>
          <t>ür Kreise und kreisfreie Städte / kein Aachen / keine Gemeinden</t>
        </r>
      </text>
    </comment>
  </commentList>
</comments>
</file>

<file path=xl/sharedStrings.xml><?xml version="1.0" encoding="utf-8"?>
<sst xmlns="http://schemas.openxmlformats.org/spreadsheetml/2006/main" count="1660" uniqueCount="979">
  <si>
    <t>Die Vergleichskommunen werden entsprechend den aktuellen Ein-wohnerwerten aus den kreisangehörigen Kommunen und den kreis-freien Städten gebildet; die Vergleichskreise entsprechend aus den Landkreisen und den kreisfreien Städten. 
Diese Zuordnung gilt auch für den älteren Vergleichswert.</t>
  </si>
  <si>
    <t xml:space="preserve">    Burbach</t>
  </si>
  <si>
    <t xml:space="preserve">    Erndtebrück</t>
  </si>
  <si>
    <t xml:space="preserve">    Freudenberg</t>
  </si>
  <si>
    <t xml:space="preserve">    Hilchenbach</t>
  </si>
  <si>
    <t xml:space="preserve">    Kreuztal</t>
  </si>
  <si>
    <t xml:space="preserve">    Bad Laasphe</t>
  </si>
  <si>
    <t xml:space="preserve">    Netphen</t>
  </si>
  <si>
    <t xml:space="preserve">    Neunkirchen</t>
  </si>
  <si>
    <t xml:space="preserve">    Siegen</t>
  </si>
  <si>
    <t xml:space="preserve">    Wilnsdorf</t>
  </si>
  <si>
    <t xml:space="preserve">    Anröchte</t>
  </si>
  <si>
    <t xml:space="preserve">    Bad Sassendorf</t>
  </si>
  <si>
    <t xml:space="preserve">    Ense</t>
  </si>
  <si>
    <t xml:space="preserve">    Erwitte</t>
  </si>
  <si>
    <t xml:space="preserve">    Geseke</t>
  </si>
  <si>
    <t xml:space="preserve">    Lippetal</t>
  </si>
  <si>
    <t xml:space="preserve">    Lippstadt</t>
  </si>
  <si>
    <t xml:space="preserve">    Möhnesee</t>
  </si>
  <si>
    <t xml:space="preserve">    Rüthen</t>
  </si>
  <si>
    <t xml:space="preserve">    Soest</t>
  </si>
  <si>
    <t xml:space="preserve">    Warstein</t>
  </si>
  <si>
    <t xml:space="preserve">    Welver</t>
  </si>
  <si>
    <t xml:space="preserve">    Werl</t>
  </si>
  <si>
    <t xml:space="preserve">    Wickede (Ruhr)</t>
  </si>
  <si>
    <t xml:space="preserve">    Bergkamen</t>
  </si>
  <si>
    <t xml:space="preserve">    Bönen</t>
  </si>
  <si>
    <t xml:space="preserve">    Fröndenberg</t>
  </si>
  <si>
    <t xml:space="preserve">    Holzwickede</t>
  </si>
  <si>
    <t xml:space="preserve">    Kamen</t>
  </si>
  <si>
    <t xml:space="preserve">    Lünen</t>
  </si>
  <si>
    <t xml:space="preserve">    Schwerte</t>
  </si>
  <si>
    <t xml:space="preserve">    Selm</t>
  </si>
  <si>
    <t xml:space="preserve">    Unna</t>
  </si>
  <si>
    <t xml:space="preserve">    Werne</t>
  </si>
  <si>
    <t>Vergl.Kreis 200-275 Tsd.Ew.</t>
  </si>
  <si>
    <t>Vergl.Kreis bis 200 Tsd.Ew.</t>
  </si>
  <si>
    <t>Vergl.Kreis 275-350 Tsd.Ew.</t>
  </si>
  <si>
    <t>Vergl.Kreis 350-425 Tsd.Ew.</t>
  </si>
  <si>
    <t>Vergl.Kreis 425-500 Tsd.Ew.</t>
  </si>
  <si>
    <t>Vergl.Kreis über 500 Tsd.Ew.</t>
  </si>
  <si>
    <t>Vergl.Komm. bis 10 Tsd.Ew.</t>
  </si>
  <si>
    <t>Vergl.Komm. 10-25 Tsd.Ew.</t>
  </si>
  <si>
    <t>Vergl.Komm. 25-60 Tsd.Ew.</t>
  </si>
  <si>
    <t>Vergl.Komm. 60-100 Tsd.Ew.</t>
  </si>
  <si>
    <t>Vergl.Komm. 100-150 Tsd.Ew.</t>
  </si>
  <si>
    <t>Vergl.Komm. 150-300 Tsd.Ew.</t>
  </si>
  <si>
    <t>Vergl.Komm. 300-500 Tsd.Ew.</t>
  </si>
  <si>
    <t>Vergl.Komm. über 500 Tsd.Ew.</t>
  </si>
  <si>
    <t>Regierungsbezirk Arnsberg</t>
  </si>
  <si>
    <t>Schlangen</t>
  </si>
  <si>
    <t>Stemwede</t>
  </si>
  <si>
    <t>Schalksmühle</t>
  </si>
  <si>
    <t>Wenden</t>
  </si>
  <si>
    <t>Wilnsdorf</t>
  </si>
  <si>
    <t>verfügbare Einheiten nach Nr.</t>
  </si>
  <si>
    <t>Auswertungsprogramm zur</t>
  </si>
  <si>
    <t>2. Auswahl</t>
  </si>
  <si>
    <t>3. Auswahl</t>
  </si>
  <si>
    <t>4. Auswahl</t>
  </si>
  <si>
    <t>5. Auswahl</t>
  </si>
  <si>
    <t>6. Auswahl</t>
  </si>
  <si>
    <t>Auswertung 1.1</t>
  </si>
  <si>
    <t>Auswertung 1.3</t>
  </si>
  <si>
    <t>Auswertung 2.1</t>
  </si>
  <si>
    <r>
      <t>Grafik 2.3: Wohnsiedlungsfläche</t>
    </r>
    <r>
      <rPr>
        <b/>
        <i/>
        <vertAlign val="superscript"/>
        <sz val="10"/>
        <rFont val="Arial"/>
        <family val="2"/>
      </rPr>
      <t>3)</t>
    </r>
    <r>
      <rPr>
        <b/>
        <i/>
        <sz val="10"/>
        <rFont val="Arial"/>
        <family val="2"/>
      </rPr>
      <t xml:space="preserve"> je Einwohner in m</t>
    </r>
    <r>
      <rPr>
        <vertAlign val="superscript"/>
        <sz val="10"/>
        <rFont val="Arial"/>
        <family val="2"/>
      </rPr>
      <t>2</t>
    </r>
  </si>
  <si>
    <t>Auswertung 3.1</t>
  </si>
  <si>
    <r>
      <t>Grafik 3.3: Siedlungsfläche für Arbeit</t>
    </r>
    <r>
      <rPr>
        <b/>
        <i/>
        <vertAlign val="superscript"/>
        <sz val="10"/>
        <rFont val="Arial"/>
        <family val="2"/>
      </rPr>
      <t>4)</t>
    </r>
    <r>
      <rPr>
        <b/>
        <i/>
        <sz val="10"/>
        <rFont val="Arial"/>
        <family val="2"/>
      </rPr>
      <t xml:space="preserve"> je Beschäftigten in m</t>
    </r>
    <r>
      <rPr>
        <vertAlign val="superscript"/>
        <sz val="10"/>
        <rFont val="Arial"/>
        <family val="2"/>
      </rPr>
      <t>2</t>
    </r>
  </si>
  <si>
    <t>Auswertung 4.1</t>
  </si>
  <si>
    <t>Köln</t>
  </si>
  <si>
    <t>übrige Siedlungsfl.</t>
  </si>
  <si>
    <t>Anteil an
Gesamtfl.</t>
  </si>
  <si>
    <t>Freifläche</t>
  </si>
  <si>
    <t>Gesamt-
fläche</t>
  </si>
  <si>
    <t>gesamt</t>
  </si>
  <si>
    <r>
      <t>Freifläche</t>
    </r>
    <r>
      <rPr>
        <vertAlign val="superscript"/>
        <sz val="10"/>
        <rFont val="Arial"/>
        <family val="2"/>
      </rPr>
      <t>1)</t>
    </r>
  </si>
  <si>
    <r>
      <t>Siedlungsfläche</t>
    </r>
    <r>
      <rPr>
        <vertAlign val="superscript"/>
        <sz val="10"/>
        <rFont val="Arial"/>
        <family val="2"/>
      </rPr>
      <t>2)</t>
    </r>
  </si>
  <si>
    <r>
      <t>Wohnsiedlungsfläche</t>
    </r>
    <r>
      <rPr>
        <vertAlign val="superscript"/>
        <sz val="10"/>
        <rFont val="Arial"/>
        <family val="2"/>
      </rPr>
      <t>3)</t>
    </r>
  </si>
  <si>
    <r>
      <t>Siedlungsfläche für Arbeit</t>
    </r>
    <r>
      <rPr>
        <vertAlign val="superscript"/>
        <sz val="10"/>
        <rFont val="Arial"/>
        <family val="2"/>
      </rPr>
      <t>4)</t>
    </r>
  </si>
  <si>
    <t>Siedlungsfläche für Verkehr</t>
  </si>
  <si>
    <t>Bevölkerung</t>
  </si>
  <si>
    <t>Solitäre Verdichtung NRW</t>
  </si>
  <si>
    <t>Nordrhein-Westfalen</t>
  </si>
  <si>
    <t>Regierungsbezirk Düsseldorf</t>
  </si>
  <si>
    <t>Düsseldorf</t>
  </si>
  <si>
    <t>Duisburg</t>
  </si>
  <si>
    <t>Aldenhoven</t>
  </si>
  <si>
    <t>Essen</t>
  </si>
  <si>
    <t>Alfter</t>
  </si>
  <si>
    <t>Krefeld</t>
  </si>
  <si>
    <t>Alpen</t>
  </si>
  <si>
    <t>Mönchengladbach</t>
  </si>
  <si>
    <t>Mülheim a.d.R.</t>
  </si>
  <si>
    <t>Oberhausen</t>
  </si>
  <si>
    <t>Altenbeken</t>
  </si>
  <si>
    <t>Remscheid</t>
  </si>
  <si>
    <t>Altenberge</t>
  </si>
  <si>
    <t>Solingen</t>
  </si>
  <si>
    <t>Anröchte</t>
  </si>
  <si>
    <t>Wuppertal</t>
  </si>
  <si>
    <t>Kreis Kleve</t>
  </si>
  <si>
    <t>Ascheberg</t>
  </si>
  <si>
    <t>Bedburg-Hau</t>
  </si>
  <si>
    <t>Augustdorf</t>
  </si>
  <si>
    <t>Issum</t>
  </si>
  <si>
    <t>Kerken</t>
  </si>
  <si>
    <t>Kranenburg</t>
  </si>
  <si>
    <t>Bad Sassendorf</t>
  </si>
  <si>
    <t>Rheurdt</t>
  </si>
  <si>
    <t>Uedem</t>
  </si>
  <si>
    <t>Wachtendonk</t>
  </si>
  <si>
    <t>Weeze</t>
  </si>
  <si>
    <t>Kreis Mettmann</t>
  </si>
  <si>
    <t>Beelen</t>
  </si>
  <si>
    <r>
      <t>km</t>
    </r>
    <r>
      <rPr>
        <vertAlign val="superscript"/>
        <sz val="8"/>
        <rFont val="Arial"/>
        <family val="2"/>
      </rPr>
      <t>2</t>
    </r>
  </si>
  <si>
    <t>Erläuterung/Hinweis:</t>
  </si>
  <si>
    <t>abs</t>
  </si>
  <si>
    <r>
      <t>Veränderung von Bevölkerung und Wohnsiedlungsfläche</t>
    </r>
    <r>
      <rPr>
        <vertAlign val="superscript"/>
        <sz val="16"/>
        <rFont val="Arial"/>
        <family val="2"/>
      </rPr>
      <t>3)</t>
    </r>
    <r>
      <rPr>
        <sz val="16"/>
        <rFont val="Arial"/>
        <family val="2"/>
      </rPr>
      <t xml:space="preserve"> seit</t>
    </r>
  </si>
  <si>
    <r>
      <t>Veränderung von Frei-</t>
    </r>
    <r>
      <rPr>
        <vertAlign val="superscript"/>
        <sz val="16"/>
        <rFont val="Arial"/>
        <family val="2"/>
      </rPr>
      <t>1)</t>
    </r>
    <r>
      <rPr>
        <sz val="16"/>
        <rFont val="Arial"/>
        <family val="2"/>
      </rPr>
      <t xml:space="preserve"> und Siedlungsfläche</t>
    </r>
    <r>
      <rPr>
        <vertAlign val="superscript"/>
        <sz val="16"/>
        <rFont val="Arial"/>
        <family val="2"/>
      </rPr>
      <t>2)</t>
    </r>
  </si>
  <si>
    <r>
      <t>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je Einwohner</t>
    </r>
  </si>
  <si>
    <r>
      <t>Grafik 1.2: Veränderung von Frei-</t>
    </r>
    <r>
      <rPr>
        <b/>
        <i/>
        <vertAlign val="superscript"/>
        <sz val="10"/>
        <rFont val="Arial"/>
        <family val="2"/>
      </rPr>
      <t>1)</t>
    </r>
    <r>
      <rPr>
        <b/>
        <i/>
        <sz val="10"/>
        <rFont val="Arial"/>
        <family val="2"/>
      </rPr>
      <t xml:space="preserve"> und Siedlungsfläche</t>
    </r>
    <r>
      <rPr>
        <b/>
        <i/>
        <vertAlign val="superscript"/>
        <sz val="10"/>
        <rFont val="Arial"/>
        <family val="2"/>
      </rPr>
      <t>2)</t>
    </r>
    <r>
      <rPr>
        <b/>
        <i/>
        <sz val="10"/>
        <rFont val="Arial"/>
        <family val="2"/>
      </rPr>
      <t xml:space="preserve"> sowie deren</t>
    </r>
  </si>
  <si>
    <r>
      <t>Grafik 2.2: Veränderung von Bevölkerung und Wohnsiedlungsfläche</t>
    </r>
    <r>
      <rPr>
        <b/>
        <i/>
        <vertAlign val="superscript"/>
        <sz val="10"/>
        <rFont val="Arial"/>
        <family val="2"/>
      </rPr>
      <t>3)</t>
    </r>
  </si>
  <si>
    <t>2) Siedlungsfläche umfasst Gebäude- und Freifläche, Betriebsfläche ohne Abbauland, Erholungs- und Verkehrsfläche sowie Friedhöfe</t>
  </si>
  <si>
    <t>3) Wohnsiedlungsfläche umfasst nur die Gebäude- und Freifläche für Wohnen</t>
  </si>
  <si>
    <t>4) Siedlungsfläche für Arbeit umfasst die Gebäude- und Freifläche für Gewerbe, Industrie, Handel, Wirtschaft, Forst- und Landwirtschaft sowie die Betriebsfläche ohne Abbauland</t>
  </si>
  <si>
    <t>Verkehrsfläche</t>
  </si>
  <si>
    <t xml:space="preserve">                       </t>
  </si>
  <si>
    <t>Bestwig</t>
  </si>
  <si>
    <t>Bielefeld</t>
  </si>
  <si>
    <t>Blankenheim</t>
  </si>
  <si>
    <t>Kreis Neuss</t>
  </si>
  <si>
    <t>Bochum</t>
  </si>
  <si>
    <t>Jüchen</t>
  </si>
  <si>
    <t>Bonn</t>
  </si>
  <si>
    <t>Borchen</t>
  </si>
  <si>
    <t>Rommerskirchen</t>
  </si>
  <si>
    <t>Kreis Viersen</t>
  </si>
  <si>
    <t>Brüggen</t>
  </si>
  <si>
    <t>Bottrop</t>
  </si>
  <si>
    <t>Grefrath</t>
  </si>
  <si>
    <t>Niederkrüchten</t>
  </si>
  <si>
    <t>Schwalmtal</t>
  </si>
  <si>
    <t>Burbach</t>
  </si>
  <si>
    <t>Kreis Wesel</t>
  </si>
  <si>
    <t>Dahlem</t>
  </si>
  <si>
    <t>Hünxe</t>
  </si>
  <si>
    <t>Dörentrup</t>
  </si>
  <si>
    <t>Schermbeck</t>
  </si>
  <si>
    <t>Sonsbeck</t>
  </si>
  <si>
    <t>Dortmund</t>
  </si>
  <si>
    <t>Regierungsbezirk Köln</t>
  </si>
  <si>
    <t>Leverkusen</t>
  </si>
  <si>
    <t>Eitorf</t>
  </si>
  <si>
    <t>Engelskirchen</t>
  </si>
  <si>
    <t>Ennepe-Ruhr-Kreis</t>
  </si>
  <si>
    <t>Ense</t>
  </si>
  <si>
    <t>Erftkreis</t>
  </si>
  <si>
    <t>Kreis Düren</t>
  </si>
  <si>
    <t>Erndtebrück</t>
  </si>
  <si>
    <t>Hürtgenwald</t>
  </si>
  <si>
    <t>Inden</t>
  </si>
  <si>
    <t>Eslohe (Sauerland)</t>
  </si>
  <si>
    <t>Kreuzau</t>
  </si>
  <si>
    <t>Langerwehe</t>
  </si>
  <si>
    <t>Merzenich</t>
  </si>
  <si>
    <t>Everswinkel</t>
  </si>
  <si>
    <t>Extertal</t>
  </si>
  <si>
    <t>Niederzier</t>
  </si>
  <si>
    <t>Finnentrop</t>
  </si>
  <si>
    <t>Titz</t>
  </si>
  <si>
    <t>Gangelt</t>
  </si>
  <si>
    <t>Gelsenkirchen</t>
  </si>
  <si>
    <t>Kreis Euskirchen</t>
  </si>
  <si>
    <t>Hellenthal</t>
  </si>
  <si>
    <t>Hagen</t>
  </si>
  <si>
    <t>Kall</t>
  </si>
  <si>
    <t>Nettersheim</t>
  </si>
  <si>
    <t>Weilerswist</t>
  </si>
  <si>
    <t>Hamm</t>
  </si>
  <si>
    <t>Kreis Heinsberg</t>
  </si>
  <si>
    <t>Havixbeck</t>
  </si>
  <si>
    <t>Heek</t>
  </si>
  <si>
    <t>Heiden</t>
  </si>
  <si>
    <t>Selfkant</t>
  </si>
  <si>
    <t>Waldfeucht</t>
  </si>
  <si>
    <t>Oberbergischer Kreis</t>
  </si>
  <si>
    <t>Herne</t>
  </si>
  <si>
    <t>Herscheid</t>
  </si>
  <si>
    <t>Lindlar</t>
  </si>
  <si>
    <t>Hauptwahl</t>
  </si>
  <si>
    <t>Marienheide</t>
  </si>
  <si>
    <t>Morsbach</t>
  </si>
  <si>
    <t>Hiddenhausen</t>
  </si>
  <si>
    <t>Nümbrecht</t>
  </si>
  <si>
    <t>Reichshof</t>
  </si>
  <si>
    <t>Hille</t>
  </si>
  <si>
    <t>Hochsauerlandkreis</t>
  </si>
  <si>
    <t>Hopsten</t>
  </si>
  <si>
    <t>Rheinisch-Bergischer Kreis</t>
  </si>
  <si>
    <t>Kürten</t>
  </si>
  <si>
    <t>Hövelhof</t>
  </si>
  <si>
    <t>Odenthal</t>
  </si>
  <si>
    <t>Hüllhorst</t>
  </si>
  <si>
    <t>Rhein-Sieg-Kreis</t>
  </si>
  <si>
    <t>Much</t>
  </si>
  <si>
    <t>Neunkirchen-Seelscheid</t>
  </si>
  <si>
    <t>Kalletal</t>
  </si>
  <si>
    <t>Ruppichteroth</t>
  </si>
  <si>
    <t>Swisttal</t>
  </si>
  <si>
    <t>Wachtberg</t>
  </si>
  <si>
    <t>Windeck</t>
  </si>
  <si>
    <t>Regierungsbezirk Münster</t>
  </si>
  <si>
    <t>Kirchhundem</t>
  </si>
  <si>
    <t>Kirchlengern</t>
  </si>
  <si>
    <t>Münster (Westf.)</t>
  </si>
  <si>
    <t>Kreis Borken</t>
  </si>
  <si>
    <t>Kreis Coesfeld</t>
  </si>
  <si>
    <t>Legden</t>
  </si>
  <si>
    <t>Kreis Gütersloh</t>
  </si>
  <si>
    <t>Raesfeld</t>
  </si>
  <si>
    <t>Reken</t>
  </si>
  <si>
    <t>Kreis Herford</t>
  </si>
  <si>
    <t>Kreis Höxter</t>
  </si>
  <si>
    <t>Schöppingen</t>
  </si>
  <si>
    <t>Kreis Lippe</t>
  </si>
  <si>
    <t>Südlohn</t>
  </si>
  <si>
    <t>Kreis Minden-Lübbecke</t>
  </si>
  <si>
    <t>Kreis Olpe</t>
  </si>
  <si>
    <t>Kreis Paderborn</t>
  </si>
  <si>
    <t>Kreis Recklinghausen</t>
  </si>
  <si>
    <t>Kreis Siegen-Wittgenstein</t>
  </si>
  <si>
    <t>Kreis Soest</t>
  </si>
  <si>
    <t>Kreis Steinfurt</t>
  </si>
  <si>
    <t>Kreis Unna</t>
  </si>
  <si>
    <t>Nordkirchen</t>
  </si>
  <si>
    <t>Nottuln</t>
  </si>
  <si>
    <t>Kreis Warendorf</t>
  </si>
  <si>
    <t>Rosendahl</t>
  </si>
  <si>
    <t>Senden</t>
  </si>
  <si>
    <t>Ladbergen</t>
  </si>
  <si>
    <t>Laer</t>
  </si>
  <si>
    <t>Langenberg</t>
  </si>
  <si>
    <t>Leopoldshöhe</t>
  </si>
  <si>
    <t>Lienen</t>
  </si>
  <si>
    <t>Lotte</t>
  </si>
  <si>
    <t>Metelen</t>
  </si>
  <si>
    <t>Mettingen</t>
  </si>
  <si>
    <t>Neuenkirchen</t>
  </si>
  <si>
    <t>Nordwalde</t>
  </si>
  <si>
    <t>Recke</t>
  </si>
  <si>
    <t>Märkischer Kreis</t>
  </si>
  <si>
    <t>Saerbeck</t>
  </si>
  <si>
    <t>Westerkappeln</t>
  </si>
  <si>
    <t>Wettringen</t>
  </si>
  <si>
    <t>Ostbevern</t>
  </si>
  <si>
    <t>Wadersloh</t>
  </si>
  <si>
    <t>Regierungsbezirk Detmold</t>
  </si>
  <si>
    <t>Nachrodt-Wiblingwerde</t>
  </si>
  <si>
    <t>Neunkirchen</t>
  </si>
  <si>
    <t>Steinhagen</t>
  </si>
  <si>
    <t>Rödinghausen</t>
  </si>
  <si>
    <t>Ruhrgebiet (KVR)</t>
  </si>
  <si>
    <t>Rheinland</t>
  </si>
  <si>
    <t>Westfalen-Lippe</t>
  </si>
  <si>
    <t>Ballungskern NRW</t>
  </si>
  <si>
    <t>Ballungsrand NRW</t>
  </si>
  <si>
    <t>Ländlicher Raum NRW</t>
  </si>
  <si>
    <t>Region Münsterland</t>
  </si>
  <si>
    <t>Region Emscher-Lippe</t>
  </si>
  <si>
    <t xml:space="preserve">    Bedburg-Hau</t>
  </si>
  <si>
    <t xml:space="preserve">    Emmerich</t>
  </si>
  <si>
    <t xml:space="preserve">    Geldern</t>
  </si>
  <si>
    <t xml:space="preserve">    Goch</t>
  </si>
  <si>
    <t xml:space="preserve">    Issum</t>
  </si>
  <si>
    <t xml:space="preserve">    Kalkar</t>
  </si>
  <si>
    <t xml:space="preserve">    Kerken</t>
  </si>
  <si>
    <t xml:space="preserve">    Kevelaer</t>
  </si>
  <si>
    <t xml:space="preserve">    Kleve</t>
  </si>
  <si>
    <t xml:space="preserve">    Kranenburg</t>
  </si>
  <si>
    <t xml:space="preserve">    Rees</t>
  </si>
  <si>
    <t xml:space="preserve">    Rheurdt</t>
  </si>
  <si>
    <t xml:space="preserve">    Straelen</t>
  </si>
  <si>
    <t xml:space="preserve">    Uedem</t>
  </si>
  <si>
    <t xml:space="preserve">    Wachtendonk</t>
  </si>
  <si>
    <t xml:space="preserve">    Weeze</t>
  </si>
  <si>
    <t xml:space="preserve">    Erkrath</t>
  </si>
  <si>
    <t xml:space="preserve">    Haan</t>
  </si>
  <si>
    <t xml:space="preserve">    Heiligenhaus</t>
  </si>
  <si>
    <t xml:space="preserve">    Hilden</t>
  </si>
  <si>
    <t xml:space="preserve">    Langenfeld (Rheinland)</t>
  </si>
  <si>
    <t xml:space="preserve">    Mettmann</t>
  </si>
  <si>
    <t xml:space="preserve">    Monheim</t>
  </si>
  <si>
    <t xml:space="preserve">    Ratingen</t>
  </si>
  <si>
    <t xml:space="preserve">    Velbert</t>
  </si>
  <si>
    <t xml:space="preserve">    Wülfrath</t>
  </si>
  <si>
    <t xml:space="preserve">    Dormagen</t>
  </si>
  <si>
    <t xml:space="preserve">    Grevenbroich</t>
  </si>
  <si>
    <t xml:space="preserve">    Jüchen</t>
  </si>
  <si>
    <t xml:space="preserve">    Kaarst</t>
  </si>
  <si>
    <t xml:space="preserve">    Korschenbroich</t>
  </si>
  <si>
    <t xml:space="preserve">    Meerbusch</t>
  </si>
  <si>
    <t xml:space="preserve">    Neuss</t>
  </si>
  <si>
    <t xml:space="preserve">    Rommerskirchen</t>
  </si>
  <si>
    <t xml:space="preserve">    Brüggen</t>
  </si>
  <si>
    <t xml:space="preserve">    Grefrath</t>
  </si>
  <si>
    <t xml:space="preserve">    Kempen</t>
  </si>
  <si>
    <t xml:space="preserve">    Nettetal</t>
  </si>
  <si>
    <t xml:space="preserve">    Niederkrüchten</t>
  </si>
  <si>
    <t xml:space="preserve">    Schwalmtal</t>
  </si>
  <si>
    <t xml:space="preserve">    Toenisvorst</t>
  </si>
  <si>
    <t xml:space="preserve">    Viersen</t>
  </si>
  <si>
    <t xml:space="preserve">    Willich</t>
  </si>
  <si>
    <t xml:space="preserve">    Alpen</t>
  </si>
  <si>
    <t xml:space="preserve">    Dinslaken</t>
  </si>
  <si>
    <t xml:space="preserve">    Hamminkeln</t>
  </si>
  <si>
    <t xml:space="preserve">    Hünxe</t>
  </si>
  <si>
    <t xml:space="preserve">    Kamp-Lintfort</t>
  </si>
  <si>
    <t xml:space="preserve">    Moers</t>
  </si>
  <si>
    <t xml:space="preserve">    Neukirchen-Vluyn</t>
  </si>
  <si>
    <t xml:space="preserve">    Rheinberg</t>
  </si>
  <si>
    <t xml:space="preserve">    Schermbeck</t>
  </si>
  <si>
    <t xml:space="preserve">    Sonsbeck</t>
  </si>
  <si>
    <t xml:space="preserve">    Voerde (Niederrhein)</t>
  </si>
  <si>
    <t xml:space="preserve">    Wesel</t>
  </si>
  <si>
    <t xml:space="preserve">    Xanten</t>
  </si>
  <si>
    <t xml:space="preserve">    Aldenhoven</t>
  </si>
  <si>
    <t xml:space="preserve">    Düren</t>
  </si>
  <si>
    <t xml:space="preserve">    Heimbach</t>
  </si>
  <si>
    <t xml:space="preserve">    Hürtgenwald</t>
  </si>
  <si>
    <t xml:space="preserve">    Inden</t>
  </si>
  <si>
    <t xml:space="preserve">    Jülich</t>
  </si>
  <si>
    <t xml:space="preserve">    Kreuzau</t>
  </si>
  <si>
    <t xml:space="preserve">    Langerwehe</t>
  </si>
  <si>
    <t xml:space="preserve">    Linnich</t>
  </si>
  <si>
    <t xml:space="preserve">    Merzenich</t>
  </si>
  <si>
    <t xml:space="preserve">    Nideggen</t>
  </si>
  <si>
    <t xml:space="preserve">    Niederzier</t>
  </si>
  <si>
    <t xml:space="preserve">    Noervenich</t>
  </si>
  <si>
    <t xml:space="preserve">    Titz</t>
  </si>
  <si>
    <t xml:space="preserve">    Vettweiss</t>
  </si>
  <si>
    <t xml:space="preserve">    Bedburg</t>
  </si>
  <si>
    <t xml:space="preserve">    Bergheim</t>
  </si>
  <si>
    <t xml:space="preserve">    Brühl</t>
  </si>
  <si>
    <t xml:space="preserve">    Elsdorf</t>
  </si>
  <si>
    <t xml:space="preserve">    Erftstadt</t>
  </si>
  <si>
    <t xml:space="preserve">    Frechen</t>
  </si>
  <si>
    <t xml:space="preserve">    Hürth</t>
  </si>
  <si>
    <t xml:space="preserve">    Kerpen</t>
  </si>
  <si>
    <t xml:space="preserve">    Pulheim</t>
  </si>
  <si>
    <t xml:space="preserve">    Wesseling</t>
  </si>
  <si>
    <t xml:space="preserve">    Bad Münstereifel</t>
  </si>
  <si>
    <t xml:space="preserve">    Blankenheim</t>
  </si>
  <si>
    <t xml:space="preserve">    Dahlem</t>
  </si>
  <si>
    <t xml:space="preserve">    Euskirchen</t>
  </si>
  <si>
    <t xml:space="preserve">    Hellenthal</t>
  </si>
  <si>
    <t xml:space="preserve">    Kall</t>
  </si>
  <si>
    <t xml:space="preserve">    Mechernich</t>
  </si>
  <si>
    <t xml:space="preserve">    Nettersheim</t>
  </si>
  <si>
    <t xml:space="preserve">    Schleiden</t>
  </si>
  <si>
    <t xml:space="preserve">    Weilerswist</t>
  </si>
  <si>
    <t xml:space="preserve">    Zülpich</t>
  </si>
  <si>
    <t xml:space="preserve">    Erkelenz</t>
  </si>
  <si>
    <t xml:space="preserve">    Gangelt</t>
  </si>
  <si>
    <t xml:space="preserve">    Geilenkirchen</t>
  </si>
  <si>
    <t xml:space="preserve">    Heinsberg (Rheinland)</t>
  </si>
  <si>
    <t xml:space="preserve">    Hückelhoven</t>
  </si>
  <si>
    <t xml:space="preserve">    Selfkant</t>
  </si>
  <si>
    <t xml:space="preserve">    Übach-Palenberg</t>
  </si>
  <si>
    <t xml:space="preserve">    Waldfeucht</t>
  </si>
  <si>
    <t xml:space="preserve">    Wassenberg</t>
  </si>
  <si>
    <t xml:space="preserve">    Wegberg</t>
  </si>
  <si>
    <t xml:space="preserve">    Bergneustadt</t>
  </si>
  <si>
    <t xml:space="preserve">    Engelskirchen</t>
  </si>
  <si>
    <t xml:space="preserve">    Gummersbach</t>
  </si>
  <si>
    <t xml:space="preserve">    Hückeswagen</t>
  </si>
  <si>
    <t xml:space="preserve">    Lindlar</t>
  </si>
  <si>
    <t xml:space="preserve">    Marienheide</t>
  </si>
  <si>
    <t xml:space="preserve">    Morsbach</t>
  </si>
  <si>
    <t xml:space="preserve">    Nümbrecht</t>
  </si>
  <si>
    <t xml:space="preserve">    Radevormwald</t>
  </si>
  <si>
    <t xml:space="preserve">    Reichshof</t>
  </si>
  <si>
    <t xml:space="preserve">    Waldbroel</t>
  </si>
  <si>
    <t xml:space="preserve">    Wiehl</t>
  </si>
  <si>
    <t xml:space="preserve">    Wipperfürth</t>
  </si>
  <si>
    <t xml:space="preserve">    Bergisch Gladbach</t>
  </si>
  <si>
    <t xml:space="preserve">    Burscheid</t>
  </si>
  <si>
    <t xml:space="preserve">    Kürten</t>
  </si>
  <si>
    <t xml:space="preserve">    Leichlingen (Rheinland)</t>
  </si>
  <si>
    <t xml:space="preserve">    Odenthal</t>
  </si>
  <si>
    <t xml:space="preserve">    Overath</t>
  </si>
  <si>
    <t xml:space="preserve">    Roesrath</t>
  </si>
  <si>
    <t xml:space="preserve">    Wermelskirchen</t>
  </si>
  <si>
    <t xml:space="preserve">    Alfter</t>
  </si>
  <si>
    <t xml:space="preserve">    Bad Honnef</t>
  </si>
  <si>
    <t xml:space="preserve">    Bornheim</t>
  </si>
  <si>
    <t xml:space="preserve">    Eitorf</t>
  </si>
  <si>
    <t xml:space="preserve">    Hennef (Sieg)</t>
  </si>
  <si>
    <t xml:space="preserve">    Königswinter</t>
  </si>
  <si>
    <t xml:space="preserve">    Lohmar</t>
  </si>
  <si>
    <t xml:space="preserve">    Meckenheim</t>
  </si>
  <si>
    <t xml:space="preserve">    Much</t>
  </si>
  <si>
    <t xml:space="preserve">    Neunkirchen-Seelscheid</t>
  </si>
  <si>
    <t xml:space="preserve">    Niederkassel</t>
  </si>
  <si>
    <t xml:space="preserve">    Rheinbach</t>
  </si>
  <si>
    <t xml:space="preserve">    Ruppichteroth</t>
  </si>
  <si>
    <t xml:space="preserve">    Sankt Augustin</t>
  </si>
  <si>
    <t xml:space="preserve">    Siegburg</t>
  </si>
  <si>
    <t xml:space="preserve">    Swisttal</t>
  </si>
  <si>
    <t xml:space="preserve">    Troisdorf</t>
  </si>
  <si>
    <t xml:space="preserve">    Wachtberg</t>
  </si>
  <si>
    <t xml:space="preserve">    Windeck</t>
  </si>
  <si>
    <t xml:space="preserve">    Ahaus</t>
  </si>
  <si>
    <t xml:space="preserve">    Bocholt</t>
  </si>
  <si>
    <t xml:space="preserve">    Borken</t>
  </si>
  <si>
    <t xml:space="preserve">    Gescher</t>
  </si>
  <si>
    <t xml:space="preserve">    Gronau (Westfalen)</t>
  </si>
  <si>
    <t xml:space="preserve">    Heek</t>
  </si>
  <si>
    <t xml:space="preserve">    Heiden</t>
  </si>
  <si>
    <t xml:space="preserve">    Isselburg</t>
  </si>
  <si>
    <t xml:space="preserve">    Legden</t>
  </si>
  <si>
    <t xml:space="preserve">    Raesfeld</t>
  </si>
  <si>
    <t xml:space="preserve">    Reken</t>
  </si>
  <si>
    <t xml:space="preserve">    Rhede</t>
  </si>
  <si>
    <t xml:space="preserve">    Schöppingen</t>
  </si>
  <si>
    <t xml:space="preserve">    Stadtlohn</t>
  </si>
  <si>
    <t xml:space="preserve">    Südlohn</t>
  </si>
  <si>
    <t xml:space="preserve">    Velen</t>
  </si>
  <si>
    <t xml:space="preserve">    Vreden</t>
  </si>
  <si>
    <t xml:space="preserve">    Ascheberg</t>
  </si>
  <si>
    <t xml:space="preserve">    Billerbeck</t>
  </si>
  <si>
    <t xml:space="preserve">    Coesfeld</t>
  </si>
  <si>
    <t xml:space="preserve">    Dülmen</t>
  </si>
  <si>
    <t xml:space="preserve">    Havixbeck</t>
  </si>
  <si>
    <t xml:space="preserve">    Lüdinghausen</t>
  </si>
  <si>
    <t xml:space="preserve">    Nordkirchen</t>
  </si>
  <si>
    <t xml:space="preserve">    Nottuln</t>
  </si>
  <si>
    <t xml:space="preserve">    Olfen</t>
  </si>
  <si>
    <t xml:space="preserve">    Rosendahl</t>
  </si>
  <si>
    <t xml:space="preserve">    Senden</t>
  </si>
  <si>
    <t xml:space="preserve">    Castrop-Rauxel</t>
  </si>
  <si>
    <t xml:space="preserve">    Datteln</t>
  </si>
  <si>
    <t xml:space="preserve">    Dorsten</t>
  </si>
  <si>
    <t xml:space="preserve">    Gladbeck</t>
  </si>
  <si>
    <t xml:space="preserve">    Haltern am See</t>
  </si>
  <si>
    <t xml:space="preserve">    Herten</t>
  </si>
  <si>
    <t xml:space="preserve">    Marl</t>
  </si>
  <si>
    <t xml:space="preserve">    Oer-Erkenschwick</t>
  </si>
  <si>
    <t xml:space="preserve">    Recklinghausen</t>
  </si>
  <si>
    <t xml:space="preserve">    Waltrop</t>
  </si>
  <si>
    <t xml:space="preserve">    Altenberge</t>
  </si>
  <si>
    <t xml:space="preserve">    Emsdetten</t>
  </si>
  <si>
    <t xml:space="preserve">    Greven</t>
  </si>
  <si>
    <t xml:space="preserve">    Hörstel</t>
  </si>
  <si>
    <t xml:space="preserve">    Hopsten</t>
  </si>
  <si>
    <t xml:space="preserve">    Horstmar</t>
  </si>
  <si>
    <t xml:space="preserve">    Ibbenbüren</t>
  </si>
  <si>
    <t xml:space="preserve">    Ladbergen</t>
  </si>
  <si>
    <t xml:space="preserve">    Laer</t>
  </si>
  <si>
    <t xml:space="preserve">    Lengerich</t>
  </si>
  <si>
    <t xml:space="preserve">    Lienen</t>
  </si>
  <si>
    <t xml:space="preserve">    Lotte</t>
  </si>
  <si>
    <t xml:space="preserve">    Metelen</t>
  </si>
  <si>
    <t xml:space="preserve">    Mettingen</t>
  </si>
  <si>
    <t xml:space="preserve">    Neuenkirchen</t>
  </si>
  <si>
    <t xml:space="preserve">    Nordwalde</t>
  </si>
  <si>
    <t xml:space="preserve">    Ochtrup</t>
  </si>
  <si>
    <t xml:space="preserve">    Recke</t>
  </si>
  <si>
    <t xml:space="preserve">    Rheine</t>
  </si>
  <si>
    <t xml:space="preserve">    Saerbeck</t>
  </si>
  <si>
    <t xml:space="preserve">    Steinfurt</t>
  </si>
  <si>
    <t xml:space="preserve">    Tecklenburg</t>
  </si>
  <si>
    <t xml:space="preserve">    Westerkappeln</t>
  </si>
  <si>
    <t xml:space="preserve">    Wettringen</t>
  </si>
  <si>
    <t xml:space="preserve">    Ahlen</t>
  </si>
  <si>
    <t xml:space="preserve">    Beckum</t>
  </si>
  <si>
    <t xml:space="preserve">    Beelen</t>
  </si>
  <si>
    <t xml:space="preserve">    Drensteinfurt</t>
  </si>
  <si>
    <t xml:space="preserve">    Ennigerloh</t>
  </si>
  <si>
    <t xml:space="preserve">    Everswinkel</t>
  </si>
  <si>
    <t xml:space="preserve">    Oelde</t>
  </si>
  <si>
    <t xml:space="preserve">    Ostbevern</t>
  </si>
  <si>
    <t xml:space="preserve">    Sassenberg</t>
  </si>
  <si>
    <t xml:space="preserve">    Sendenhorst</t>
  </si>
  <si>
    <t xml:space="preserve">    Telgte</t>
  </si>
  <si>
    <t xml:space="preserve">    Wadersloh</t>
  </si>
  <si>
    <t xml:space="preserve">    Warendorf</t>
  </si>
  <si>
    <t xml:space="preserve">    Borgholzhausen</t>
  </si>
  <si>
    <t xml:space="preserve">    Gütersloh</t>
  </si>
  <si>
    <t xml:space="preserve">    Halle (Westfalen)</t>
  </si>
  <si>
    <t xml:space="preserve">    Harsewinkel</t>
  </si>
  <si>
    <t xml:space="preserve">    Herzebrock</t>
  </si>
  <si>
    <t xml:space="preserve">    Langenberg</t>
  </si>
  <si>
    <t xml:space="preserve">    Rheda-Wiedenbrück</t>
  </si>
  <si>
    <t xml:space="preserve">    Rietberg</t>
  </si>
  <si>
    <t xml:space="preserve">    Schloss Holte-Stukenbrock</t>
  </si>
  <si>
    <t xml:space="preserve">    Steinhagen</t>
  </si>
  <si>
    <t xml:space="preserve">    Verl</t>
  </si>
  <si>
    <t xml:space="preserve">    Versmold</t>
  </si>
  <si>
    <t xml:space="preserve">    Werther (Westfalen)</t>
  </si>
  <si>
    <t xml:space="preserve">    Bünde</t>
  </si>
  <si>
    <t xml:space="preserve">    Enger</t>
  </si>
  <si>
    <t>Einwohner</t>
  </si>
  <si>
    <t>Schl</t>
  </si>
  <si>
    <t>Name</t>
  </si>
  <si>
    <t>LEP</t>
  </si>
  <si>
    <t>Komm_GrKl</t>
  </si>
  <si>
    <t>Krs_GrKl</t>
  </si>
  <si>
    <t>Düsseldorf, Regierungsbezirk</t>
  </si>
  <si>
    <t>Bk</t>
  </si>
  <si>
    <t>Kleve, Kreis</t>
  </si>
  <si>
    <t>LR</t>
  </si>
  <si>
    <t>Mettmann, Kreis</t>
  </si>
  <si>
    <t>Br</t>
  </si>
  <si>
    <t>Rhein-Kreis Neuss</t>
  </si>
  <si>
    <t>Viersen, Kreis</t>
  </si>
  <si>
    <t>Wesel, Kreis</t>
  </si>
  <si>
    <t>Köln, Regierungsbezirk</t>
  </si>
  <si>
    <t>Düren, Kreis</t>
  </si>
  <si>
    <t>Nörvenich</t>
  </si>
  <si>
    <t>Vettweiß</t>
  </si>
  <si>
    <t>Rhein-Erft-Kreis</t>
  </si>
  <si>
    <t>Euskirchen, Kreis</t>
  </si>
  <si>
    <t>Heinsberg, Kreis</t>
  </si>
  <si>
    <t>Münster, Regierungsbezirk</t>
  </si>
  <si>
    <t>SV</t>
  </si>
  <si>
    <t>Borken, Kreis</t>
  </si>
  <si>
    <t>Coesfeld, Kreis</t>
  </si>
  <si>
    <t>Recklinghausen, Kreis</t>
  </si>
  <si>
    <t>Steinfurt, Kreis</t>
  </si>
  <si>
    <t>Warendorf, Kreis</t>
  </si>
  <si>
    <t>Detmold, Regierungsbezirk</t>
  </si>
  <si>
    <t>Gütersloh, Kreis</t>
  </si>
  <si>
    <t>Herzebrock-Clarholz</t>
  </si>
  <si>
    <t>Herford, Kreis</t>
  </si>
  <si>
    <t>Höxter, Kreis</t>
  </si>
  <si>
    <t>Lippe, Kreis</t>
  </si>
  <si>
    <t>Minden-Lübbecke, Kreis</t>
  </si>
  <si>
    <t>Paderborn, Kreis</t>
  </si>
  <si>
    <t>Arnsberg, Regierungsbezirk</t>
  </si>
  <si>
    <t>Olpe, Kreis</t>
  </si>
  <si>
    <t>Siegen-Wittgenstein, Kreis</t>
  </si>
  <si>
    <t>Soest, Kreis</t>
  </si>
  <si>
    <t>Quell-
Zeile</t>
  </si>
  <si>
    <t>ha</t>
  </si>
  <si>
    <t xml:space="preserve">    Herford</t>
  </si>
  <si>
    <t xml:space="preserve">    Hiddenhausen</t>
  </si>
  <si>
    <t xml:space="preserve">    Kirchlengern</t>
  </si>
  <si>
    <t xml:space="preserve">    Löhne</t>
  </si>
  <si>
    <t xml:space="preserve">    Rödinghausen</t>
  </si>
  <si>
    <t xml:space="preserve">    Spenge</t>
  </si>
  <si>
    <t xml:space="preserve">    Vlotho</t>
  </si>
  <si>
    <t xml:space="preserve">    Bad Driburg</t>
  </si>
  <si>
    <t xml:space="preserve">    Beverungen</t>
  </si>
  <si>
    <t xml:space="preserve">    Borgentreich</t>
  </si>
  <si>
    <t xml:space="preserve">    Brakel</t>
  </si>
  <si>
    <t xml:space="preserve">    Höxter</t>
  </si>
  <si>
    <t xml:space="preserve">    Marienmünster</t>
  </si>
  <si>
    <t xml:space="preserve">    Nieheim</t>
  </si>
  <si>
    <t xml:space="preserve">    Steinheim</t>
  </si>
  <si>
    <t xml:space="preserve">    Warburg</t>
  </si>
  <si>
    <t xml:space="preserve">    Willebadessen</t>
  </si>
  <si>
    <t xml:space="preserve">    Augustdorf</t>
  </si>
  <si>
    <t xml:space="preserve">    Bad Salzuflen</t>
  </si>
  <si>
    <t xml:space="preserve">    Barntrup</t>
  </si>
  <si>
    <t xml:space="preserve">    Blomberg</t>
  </si>
  <si>
    <t xml:space="preserve">    Detmold</t>
  </si>
  <si>
    <t xml:space="preserve">    Dörentrup</t>
  </si>
  <si>
    <t xml:space="preserve">    Extertal</t>
  </si>
  <si>
    <t xml:space="preserve">    Horn-Bad Meinberg</t>
  </si>
  <si>
    <t xml:space="preserve">    Kalletal</t>
  </si>
  <si>
    <t xml:space="preserve">    Lage</t>
  </si>
  <si>
    <t xml:space="preserve">    Lemgo</t>
  </si>
  <si>
    <t xml:space="preserve">    Leopoldshöhe</t>
  </si>
  <si>
    <t xml:space="preserve">    Lügde</t>
  </si>
  <si>
    <t xml:space="preserve">    Oerlinghausen</t>
  </si>
  <si>
    <t xml:space="preserve">    Schieder-Schwalenberg</t>
  </si>
  <si>
    <t xml:space="preserve">    Schlangen</t>
  </si>
  <si>
    <t xml:space="preserve">    Bad Oeynhausen</t>
  </si>
  <si>
    <t xml:space="preserve">    Espelkamp</t>
  </si>
  <si>
    <t xml:space="preserve">    Hille</t>
  </si>
  <si>
    <t xml:space="preserve">    Hüllhorst</t>
  </si>
  <si>
    <t xml:space="preserve">    Lübbecke</t>
  </si>
  <si>
    <t xml:space="preserve">    Minden</t>
  </si>
  <si>
    <t xml:space="preserve">    Petershagen</t>
  </si>
  <si>
    <t xml:space="preserve">    Porta Westfalica</t>
  </si>
  <si>
    <t xml:space="preserve">    Preussisch Oldendorf</t>
  </si>
  <si>
    <t xml:space="preserve">    Rahden</t>
  </si>
  <si>
    <t xml:space="preserve">    Stemwede</t>
  </si>
  <si>
    <t xml:space="preserve">    Altenbeken</t>
  </si>
  <si>
    <t xml:space="preserve">    Bad Lippspringe</t>
  </si>
  <si>
    <t xml:space="preserve">    Borchen</t>
  </si>
  <si>
    <t xml:space="preserve">    Büren</t>
  </si>
  <si>
    <t xml:space="preserve">    Delbrück</t>
  </si>
  <si>
    <t xml:space="preserve">    Hövelhof</t>
  </si>
  <si>
    <t xml:space="preserve">    Lichtenau</t>
  </si>
  <si>
    <t xml:space="preserve">    Paderborn</t>
  </si>
  <si>
    <t xml:space="preserve">    Salzkotten</t>
  </si>
  <si>
    <t xml:space="preserve">    Wünnenberg</t>
  </si>
  <si>
    <t xml:space="preserve">    Breckerfeld</t>
  </si>
  <si>
    <t xml:space="preserve">    Ennepetal</t>
  </si>
  <si>
    <t xml:space="preserve">    Gevelsberg</t>
  </si>
  <si>
    <t xml:space="preserve">    Hattingen</t>
  </si>
  <si>
    <t xml:space="preserve">    Herdecke</t>
  </si>
  <si>
    <t xml:space="preserve">    Schwelm</t>
  </si>
  <si>
    <t xml:space="preserve">    Sprockhövel</t>
  </si>
  <si>
    <t xml:space="preserve">    Wetter (Ruhr)</t>
  </si>
  <si>
    <t xml:space="preserve">    Witten</t>
  </si>
  <si>
    <t xml:space="preserve">    Arnsberg</t>
  </si>
  <si>
    <t xml:space="preserve">    Bestwig</t>
  </si>
  <si>
    <t xml:space="preserve">    Brilon</t>
  </si>
  <si>
    <t xml:space="preserve">    Eslohe (Sauerland)</t>
  </si>
  <si>
    <t xml:space="preserve">    Hallenberg</t>
  </si>
  <si>
    <t xml:space="preserve">    Marsberg</t>
  </si>
  <si>
    <t xml:space="preserve">    Medebach</t>
  </si>
  <si>
    <t xml:space="preserve">    Meschede</t>
  </si>
  <si>
    <t xml:space="preserve">    Olsberg</t>
  </si>
  <si>
    <t xml:space="preserve">    Schmallenberg</t>
  </si>
  <si>
    <t xml:space="preserve">    Sundern (Sauerland)</t>
  </si>
  <si>
    <t xml:space="preserve">    Winterberg</t>
  </si>
  <si>
    <t xml:space="preserve">    Altena</t>
  </si>
  <si>
    <t xml:space="preserve">    Balve</t>
  </si>
  <si>
    <t xml:space="preserve">    Halver</t>
  </si>
  <si>
    <t xml:space="preserve">    Hemer</t>
  </si>
  <si>
    <t xml:space="preserve">    Herscheid</t>
  </si>
  <si>
    <t xml:space="preserve">    Iserlohn</t>
  </si>
  <si>
    <t xml:space="preserve">    Kierspe</t>
  </si>
  <si>
    <t xml:space="preserve">    Lüdenscheid</t>
  </si>
  <si>
    <t xml:space="preserve">    Meinerzhagen</t>
  </si>
  <si>
    <t xml:space="preserve">    Menden (Sauerland)</t>
  </si>
  <si>
    <t xml:space="preserve">    Nachrodt-Wiblingwerde</t>
  </si>
  <si>
    <t xml:space="preserve">    Neuenrade</t>
  </si>
  <si>
    <t xml:space="preserve">    Plettenberg</t>
  </si>
  <si>
    <t xml:space="preserve">    Schalksmühle</t>
  </si>
  <si>
    <t xml:space="preserve">    Werdohl</t>
  </si>
  <si>
    <t xml:space="preserve">    Attendorn</t>
  </si>
  <si>
    <t xml:space="preserve">    Drolshagen</t>
  </si>
  <si>
    <t xml:space="preserve">    Finnentrop</t>
  </si>
  <si>
    <t xml:space="preserve">    Kirchhundem</t>
  </si>
  <si>
    <t xml:space="preserve">    Lennestadt</t>
  </si>
  <si>
    <t xml:space="preserve">    Olpe</t>
  </si>
  <si>
    <t xml:space="preserve">    Wenden</t>
  </si>
  <si>
    <t xml:space="preserve">    Bad Berleburg</t>
  </si>
  <si>
    <t>Siedlungsfläche für Arbeit</t>
  </si>
  <si>
    <t>Anteil an
Siedl.flä.
gesamt</t>
  </si>
  <si>
    <t>1) Freifläche umfasst die Katasterfläche ohne Siedlungsfläche</t>
  </si>
  <si>
    <t>Städteregion Aachen (einschl. Stadt Aachen)</t>
  </si>
  <si>
    <t>Lippetal</t>
  </si>
  <si>
    <t>Möhnesee</t>
  </si>
  <si>
    <t>Welver</t>
  </si>
  <si>
    <t>Wickede (Ruhr)</t>
  </si>
  <si>
    <t>Unna, Kreis</t>
  </si>
  <si>
    <t>Bönen</t>
  </si>
  <si>
    <t>Holzwickede</t>
  </si>
  <si>
    <t>Städteregion Aachen</t>
  </si>
  <si>
    <t xml:space="preserve">    Aachen</t>
  </si>
  <si>
    <t xml:space="preserve">    Alsdorf</t>
  </si>
  <si>
    <t xml:space="preserve">    Baesweiler</t>
  </si>
  <si>
    <t xml:space="preserve">    Eschweiler</t>
  </si>
  <si>
    <t xml:space="preserve">    Herzogenrath</t>
  </si>
  <si>
    <t xml:space="preserve">    Monschau</t>
  </si>
  <si>
    <t xml:space="preserve">    Roetgen</t>
  </si>
  <si>
    <t xml:space="preserve">    Simmerath</t>
  </si>
  <si>
    <t xml:space="preserve">    Stolberg (Rhld.)</t>
  </si>
  <si>
    <t xml:space="preserve">    Würselen</t>
  </si>
  <si>
    <t>PKW</t>
  </si>
  <si>
    <t>aktuell</t>
  </si>
  <si>
    <t>Gesamt</t>
  </si>
  <si>
    <t>Siedl+Verkfl</t>
  </si>
  <si>
    <t>SiedlflWohn</t>
  </si>
  <si>
    <t>SiedlFlArb</t>
  </si>
  <si>
    <t>SozVersPBes</t>
  </si>
  <si>
    <t>SiedlFlVerk</t>
  </si>
  <si>
    <t>Fl_Dat_a</t>
  </si>
  <si>
    <t>Fl_ges_a</t>
  </si>
  <si>
    <t>Fl_SuV_a</t>
  </si>
  <si>
    <t>Fl_SW_a</t>
  </si>
  <si>
    <t>Bv_Dat_a</t>
  </si>
  <si>
    <t>Bv_a</t>
  </si>
  <si>
    <t>Fl_SA_a</t>
  </si>
  <si>
    <t>SVP_Dat_a</t>
  </si>
  <si>
    <t>SVP_a</t>
  </si>
  <si>
    <t>Fl_SV_a</t>
  </si>
  <si>
    <t>PKW_Dat_a</t>
  </si>
  <si>
    <t>PKW_a</t>
  </si>
  <si>
    <t>Fl_ges_00</t>
  </si>
  <si>
    <t>Fl_SuV_00</t>
  </si>
  <si>
    <t>Fl_SW_00</t>
  </si>
  <si>
    <t>Bv_00</t>
  </si>
  <si>
    <t>Fl_SA_00</t>
  </si>
  <si>
    <t>SVP_00</t>
  </si>
  <si>
    <t>Fl_SV_00</t>
  </si>
  <si>
    <t>PKW_00</t>
  </si>
  <si>
    <t>Fl_ges_95</t>
  </si>
  <si>
    <t>Fl_SuV_95</t>
  </si>
  <si>
    <t>Fl_SW_95</t>
  </si>
  <si>
    <t>Bv_95</t>
  </si>
  <si>
    <t>Fl_SA_95</t>
  </si>
  <si>
    <t>SVP_95</t>
  </si>
  <si>
    <t>Fl_SV_95</t>
  </si>
  <si>
    <t>PKW_95</t>
  </si>
  <si>
    <t>0</t>
  </si>
  <si>
    <t>Vergleichsauswahl</t>
  </si>
  <si>
    <t>Fläche</t>
  </si>
  <si>
    <t>in %</t>
  </si>
  <si>
    <t>S+V-Fläche</t>
  </si>
  <si>
    <t>Siedlungsfläche für Wohnen</t>
  </si>
  <si>
    <t>qm/Einw</t>
  </si>
  <si>
    <t>qm/Besch</t>
  </si>
  <si>
    <t>qm/PKW</t>
  </si>
  <si>
    <r>
      <t>Quelle: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Landesdatenbank NRW</t>
    </r>
    <r>
      <rPr>
        <sz val="10"/>
        <rFont val="Arial"/>
        <family val="2"/>
      </rPr>
      <t>, Flächenerhebung, Fortschreibung des Bevölkerungsstandes (Basis Vz 1987 und Zensus 2011), Beschäftigten- und Entgeldstatistik, Statistik des Kraftfahrzeugbestandes</t>
    </r>
  </si>
  <si>
    <r>
      <t>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je svp. Beschäftigten</t>
    </r>
    <r>
      <rPr>
        <vertAlign val="superscript"/>
        <sz val="10"/>
        <rFont val="Arial"/>
        <family val="2"/>
      </rPr>
      <t>5)</t>
    </r>
  </si>
  <si>
    <r>
      <t>Veränderung von sozialvers.pfl. Beschäftigten</t>
    </r>
    <r>
      <rPr>
        <vertAlign val="superscript"/>
        <sz val="16"/>
        <rFont val="Arial"/>
        <family val="2"/>
      </rPr>
      <t>5)</t>
    </r>
    <r>
      <rPr>
        <sz val="16"/>
        <rFont val="Arial"/>
        <family val="2"/>
      </rPr>
      <t xml:space="preserve"> und Siedlungsfläche für Arbeit</t>
    </r>
    <r>
      <rPr>
        <vertAlign val="superscript"/>
        <sz val="16"/>
        <rFont val="Arial"/>
        <family val="2"/>
      </rPr>
      <t>4)</t>
    </r>
    <r>
      <rPr>
        <sz val="16"/>
        <rFont val="Arial"/>
        <family val="2"/>
      </rPr>
      <t xml:space="preserve"> </t>
    </r>
  </si>
  <si>
    <r>
      <t>sozialvers.pfl.Beschäftigte</t>
    </r>
    <r>
      <rPr>
        <vertAlign val="superscript"/>
        <sz val="10"/>
        <rFont val="Arial"/>
        <family val="2"/>
      </rPr>
      <t>5)</t>
    </r>
  </si>
  <si>
    <r>
      <t>Quelle: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Landesdatenbank NRW</t>
    </r>
    <r>
      <rPr>
        <sz val="10"/>
        <rFont val="Arial"/>
        <family val="2"/>
      </rPr>
      <t>, Flächenerhebung, Fortschreibung des Bevölkerungsstandes, Beschäftigten- und Entgeldstatistik, Statistik des Kraftfahrzeugbestandes</t>
    </r>
  </si>
  <si>
    <t>5) Zu sozialversicherungspflichtig Beschäftigten zählen alle Arbeitnehmer einschl. Auszubildende, die kranken-, renten-, pflegeversicherungspflichtig sind. Dies sind in der Regel alle Arbeiter und Angestellten. Unbezahlt mithelfende Familienangehörige und Beamte zählen grundsätzlich nicht zu dieser Gruppe.</t>
  </si>
  <si>
    <r>
      <t>Veränderung von PKW</t>
    </r>
    <r>
      <rPr>
        <sz val="16"/>
        <rFont val="Arial"/>
        <family val="2"/>
      </rPr>
      <t xml:space="preserve"> und Siedlungsfläche für Verkehr seit</t>
    </r>
  </si>
  <si>
    <r>
      <t>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je PKW</t>
    </r>
  </si>
  <si>
    <t xml:space="preserve">Grafik 4.2: Veränderung von PKW und Siedlungsfläche für Verkehr </t>
  </si>
  <si>
    <r>
      <t>Grafik 4.3: Siedlungsfläche für Verkehr je PKW in m</t>
    </r>
    <r>
      <rPr>
        <vertAlign val="superscript"/>
        <sz val="10"/>
        <rFont val="Arial"/>
        <family val="2"/>
      </rPr>
      <t>2</t>
    </r>
  </si>
  <si>
    <t>Siedlungs- u. Verkehrsfläche</t>
  </si>
  <si>
    <t>Zeile</t>
  </si>
  <si>
    <r>
      <t>Grafik 3.2: Veränderung von svp. Beschäftigten</t>
    </r>
    <r>
      <rPr>
        <b/>
        <i/>
        <vertAlign val="superscript"/>
        <sz val="10"/>
        <rFont val="Arial"/>
        <family val="2"/>
      </rPr>
      <t>5)</t>
    </r>
    <r>
      <rPr>
        <b/>
        <i/>
        <sz val="10"/>
        <rFont val="Arial"/>
        <family val="2"/>
      </rPr>
      <t xml:space="preserve"> und Siedlungsfläche für Arbeit</t>
    </r>
    <r>
      <rPr>
        <b/>
        <i/>
        <vertAlign val="superscript"/>
        <sz val="10"/>
        <rFont val="Arial"/>
        <family val="2"/>
      </rPr>
      <t>4)</t>
    </r>
  </si>
  <si>
    <t>svp. Beschäftigte</t>
  </si>
  <si>
    <t>Emmerich am Rhein</t>
  </si>
  <si>
    <t>Geldern</t>
  </si>
  <si>
    <t>Goch</t>
  </si>
  <si>
    <t>Kalkar</t>
  </si>
  <si>
    <t>Kevelaer</t>
  </si>
  <si>
    <t>Kleve</t>
  </si>
  <si>
    <t>Rees</t>
  </si>
  <si>
    <t>Straelen</t>
  </si>
  <si>
    <t>Erkrath</t>
  </si>
  <si>
    <t>Haan</t>
  </si>
  <si>
    <t>Heiligenhaus</t>
  </si>
  <si>
    <t>Hilden</t>
  </si>
  <si>
    <t>Langenfeld (Rhld.)</t>
  </si>
  <si>
    <t>Mettmann</t>
  </si>
  <si>
    <t>Monheim am Rhein</t>
  </si>
  <si>
    <t>Ratingen</t>
  </si>
  <si>
    <t>Velbert</t>
  </si>
  <si>
    <t>Wülfrath</t>
  </si>
  <si>
    <t>Dormagen</t>
  </si>
  <si>
    <t>Grevenbroich</t>
  </si>
  <si>
    <t>Kaarst</t>
  </si>
  <si>
    <t>Korschenbroich</t>
  </si>
  <si>
    <t>Meerbusch</t>
  </si>
  <si>
    <t>Neuss</t>
  </si>
  <si>
    <t>Kempen</t>
  </si>
  <si>
    <t>Nettetal</t>
  </si>
  <si>
    <t>Tönisvorst</t>
  </si>
  <si>
    <t>Viersen</t>
  </si>
  <si>
    <t>Willich</t>
  </si>
  <si>
    <t>Dinslaken</t>
  </si>
  <si>
    <t>Hamminkeln</t>
  </si>
  <si>
    <t>Kamp-Lintfort</t>
  </si>
  <si>
    <t>Moers</t>
  </si>
  <si>
    <t>Neukirchen-Vluyn</t>
  </si>
  <si>
    <t>Rheinberg</t>
  </si>
  <si>
    <t>Voerde (Niederrhein)</t>
  </si>
  <si>
    <t>Wesel</t>
  </si>
  <si>
    <t>Xanten</t>
  </si>
  <si>
    <t>Düren</t>
  </si>
  <si>
    <t>Heimbach</t>
  </si>
  <si>
    <t>Jülich</t>
  </si>
  <si>
    <t>Linnich</t>
  </si>
  <si>
    <t>Nideggen</t>
  </si>
  <si>
    <t>Bedburg</t>
  </si>
  <si>
    <t>Bergheim</t>
  </si>
  <si>
    <t>Brühl</t>
  </si>
  <si>
    <t>Elsdorf</t>
  </si>
  <si>
    <t>Erftstadt</t>
  </si>
  <si>
    <t>Frechen</t>
  </si>
  <si>
    <t>Hürth</t>
  </si>
  <si>
    <t>Kerpen</t>
  </si>
  <si>
    <t>Pulheim</t>
  </si>
  <si>
    <t>Wesseling</t>
  </si>
  <si>
    <t>Bad Münstereifel</t>
  </si>
  <si>
    <t>Euskirchen</t>
  </si>
  <si>
    <t>Mechernich</t>
  </si>
  <si>
    <t>Schleiden</t>
  </si>
  <si>
    <t>Zülpich</t>
  </si>
  <si>
    <t>Erkelenz</t>
  </si>
  <si>
    <t>Geilenkirchen</t>
  </si>
  <si>
    <t>Heinsberg</t>
  </si>
  <si>
    <t>Hückelhoven</t>
  </si>
  <si>
    <t>Übach-Palenberg</t>
  </si>
  <si>
    <t>Wassenberg</t>
  </si>
  <si>
    <t>Wegberg</t>
  </si>
  <si>
    <t>Bergneustadt</t>
  </si>
  <si>
    <t>Gummersbach</t>
  </si>
  <si>
    <t>Hückeswagen</t>
  </si>
  <si>
    <t>Radevormwald</t>
  </si>
  <si>
    <t>Waldbröl</t>
  </si>
  <si>
    <t>Wiehl</t>
  </si>
  <si>
    <t>Wipperfürth</t>
  </si>
  <si>
    <t>Bergisch Gladbach</t>
  </si>
  <si>
    <t>Burscheid</t>
  </si>
  <si>
    <t>Leichlingen (Rhld.)</t>
  </si>
  <si>
    <t>Overath</t>
  </si>
  <si>
    <t>Rösrath</t>
  </si>
  <si>
    <t>Wermelskirchen</t>
  </si>
  <si>
    <t>Bad Honnef</t>
  </si>
  <si>
    <t>Bornheim</t>
  </si>
  <si>
    <t>Hennef (Sieg)</t>
  </si>
  <si>
    <t>Königswinter</t>
  </si>
  <si>
    <t>Lohmar</t>
  </si>
  <si>
    <t>Meckenheim</t>
  </si>
  <si>
    <t>Niederkassel</t>
  </si>
  <si>
    <t>Rheinbach</t>
  </si>
  <si>
    <t>Sankt Augustin</t>
  </si>
  <si>
    <t>Siegburg</t>
  </si>
  <si>
    <t>Troisdorf</t>
  </si>
  <si>
    <t>Ahaus</t>
  </si>
  <si>
    <t>Bocholt</t>
  </si>
  <si>
    <t>Borken</t>
  </si>
  <si>
    <t>Gescher</t>
  </si>
  <si>
    <t>Gronau (Westf.)</t>
  </si>
  <si>
    <t>Isselburg</t>
  </si>
  <si>
    <t>Rhede</t>
  </si>
  <si>
    <t>Stadtlohn</t>
  </si>
  <si>
    <t>Velen</t>
  </si>
  <si>
    <t>Vreden</t>
  </si>
  <si>
    <t>Billerbeck</t>
  </si>
  <si>
    <t>Coesfeld</t>
  </si>
  <si>
    <t>Dülmen</t>
  </si>
  <si>
    <t>Lüdinghausen</t>
  </si>
  <si>
    <t>Olfen</t>
  </si>
  <si>
    <t>Castrop-Rauxel</t>
  </si>
  <si>
    <t>Datteln</t>
  </si>
  <si>
    <t>Dorsten</t>
  </si>
  <si>
    <t>Gladbeck</t>
  </si>
  <si>
    <t>Haltern am See</t>
  </si>
  <si>
    <t>Herten</t>
  </si>
  <si>
    <t>Marl</t>
  </si>
  <si>
    <t>Oer-Erkenschwick</t>
  </si>
  <si>
    <t>Recklinghausen</t>
  </si>
  <si>
    <t>Waltrop</t>
  </si>
  <si>
    <t>Emsdetten</t>
  </si>
  <si>
    <t>Greven</t>
  </si>
  <si>
    <t>Hörstel</t>
  </si>
  <si>
    <t>Horstmar</t>
  </si>
  <si>
    <t>Ibbenbüren</t>
  </si>
  <si>
    <t>Lengerich</t>
  </si>
  <si>
    <t>Ochtrup</t>
  </si>
  <si>
    <t>Rheine</t>
  </si>
  <si>
    <t>Steinfurt</t>
  </si>
  <si>
    <t>Tecklenburg</t>
  </si>
  <si>
    <t>Ahlen</t>
  </si>
  <si>
    <t>Beckum</t>
  </si>
  <si>
    <t>Drensteinfurt</t>
  </si>
  <si>
    <t>Ennigerloh</t>
  </si>
  <si>
    <t>Oelde</t>
  </si>
  <si>
    <t>Sassenberg</t>
  </si>
  <si>
    <t>Sendenhorst</t>
  </si>
  <si>
    <t>Telgte</t>
  </si>
  <si>
    <t>Warendorf</t>
  </si>
  <si>
    <t>Borgholzhausen</t>
  </si>
  <si>
    <t>Gütersloh</t>
  </si>
  <si>
    <t>Halle (Westf.)</t>
  </si>
  <si>
    <t>Harsewinkel</t>
  </si>
  <si>
    <t>Rheda-Wiedenbrück</t>
  </si>
  <si>
    <t>Rietberg</t>
  </si>
  <si>
    <t>Schloß Holte-Stukenbrock</t>
  </si>
  <si>
    <t>Verl</t>
  </si>
  <si>
    <t>Versmold</t>
  </si>
  <si>
    <t>Werther (Westf.)</t>
  </si>
  <si>
    <t>Bünde</t>
  </si>
  <si>
    <t>Enger</t>
  </si>
  <si>
    <t>Herford</t>
  </si>
  <si>
    <t>Löhne</t>
  </si>
  <si>
    <t>Spenge</t>
  </si>
  <si>
    <t>Vlotho</t>
  </si>
  <si>
    <t>Bad Driburg</t>
  </si>
  <si>
    <t>Beverungen</t>
  </si>
  <si>
    <t>Borgentreich</t>
  </si>
  <si>
    <t>Brakel</t>
  </si>
  <si>
    <t>Höxter</t>
  </si>
  <si>
    <t>Marienmünster</t>
  </si>
  <si>
    <t>Nieheim</t>
  </si>
  <si>
    <t>Steinheim</t>
  </si>
  <si>
    <t>Warburg</t>
  </si>
  <si>
    <t>Willebadessen</t>
  </si>
  <si>
    <t>Bad Salzuflen</t>
  </si>
  <si>
    <t>Barntrup</t>
  </si>
  <si>
    <t>Blomberg</t>
  </si>
  <si>
    <t>Detmold</t>
  </si>
  <si>
    <t>Horn-Bad Meinberg</t>
  </si>
  <si>
    <t>Lage</t>
  </si>
  <si>
    <t>Lemgo</t>
  </si>
  <si>
    <t>Lügde</t>
  </si>
  <si>
    <t>Oerlinghausen</t>
  </si>
  <si>
    <t>Schieder-Schwalenberg</t>
  </si>
  <si>
    <t>Bad Oeynhausen</t>
  </si>
  <si>
    <t>Espelkamp</t>
  </si>
  <si>
    <t>Lübbecke</t>
  </si>
  <si>
    <t>Minden</t>
  </si>
  <si>
    <t>Petershagen</t>
  </si>
  <si>
    <t>Porta Westfalica</t>
  </si>
  <si>
    <t>Preußisch Oldendorf</t>
  </si>
  <si>
    <t>Rahden</t>
  </si>
  <si>
    <t>Bad Lippspringe</t>
  </si>
  <si>
    <t>Büren</t>
  </si>
  <si>
    <t>Delbrück</t>
  </si>
  <si>
    <t>Lichtenau</t>
  </si>
  <si>
    <t>Paderborn</t>
  </si>
  <si>
    <t>Salzkotten</t>
  </si>
  <si>
    <t>Bad Wünnenberg</t>
  </si>
  <si>
    <t>Breckerfeld</t>
  </si>
  <si>
    <t>Ennepetal</t>
  </si>
  <si>
    <t>Gevelsberg</t>
  </si>
  <si>
    <t>Hattingen</t>
  </si>
  <si>
    <t>Herdecke</t>
  </si>
  <si>
    <t>Schwelm</t>
  </si>
  <si>
    <t>Sprockhövel</t>
  </si>
  <si>
    <t>Wetter (Ruhr)</t>
  </si>
  <si>
    <t>Witten</t>
  </si>
  <si>
    <t>Arnsberg</t>
  </si>
  <si>
    <t>Brilon</t>
  </si>
  <si>
    <t>Hallenberg</t>
  </si>
  <si>
    <t>Marsberg</t>
  </si>
  <si>
    <t>Medebach</t>
  </si>
  <si>
    <t>Meschede</t>
  </si>
  <si>
    <t>Olsberg</t>
  </si>
  <si>
    <t>Schmallenberg</t>
  </si>
  <si>
    <t>Sundern (Sauerland)</t>
  </si>
  <si>
    <t>Winterberg</t>
  </si>
  <si>
    <t>Altena</t>
  </si>
  <si>
    <t>Balve</t>
  </si>
  <si>
    <t>Halver</t>
  </si>
  <si>
    <t>Hemer</t>
  </si>
  <si>
    <t>Iserlohn</t>
  </si>
  <si>
    <t>Kierspe</t>
  </si>
  <si>
    <t>Lüdenscheid</t>
  </si>
  <si>
    <t>Meinerzhagen</t>
  </si>
  <si>
    <t>Menden (Sauerland)</t>
  </si>
  <si>
    <t>Neuenrade</t>
  </si>
  <si>
    <t>Plettenberg</t>
  </si>
  <si>
    <t>Werdohl</t>
  </si>
  <si>
    <t>Attendorn</t>
  </si>
  <si>
    <t>Drolshagen</t>
  </si>
  <si>
    <t>Lennestadt</t>
  </si>
  <si>
    <t>Olpe</t>
  </si>
  <si>
    <t>Bad Berleburg</t>
  </si>
  <si>
    <t>Freudenberg</t>
  </si>
  <si>
    <t>Hilchenbach</t>
  </si>
  <si>
    <t>Kreuztal</t>
  </si>
  <si>
    <t>Bad Laasphe</t>
  </si>
  <si>
    <t>Netphen</t>
  </si>
  <si>
    <t>Siegen</t>
  </si>
  <si>
    <t>Erwitte</t>
  </si>
  <si>
    <t>Geseke</t>
  </si>
  <si>
    <t>Lippstadt</t>
  </si>
  <si>
    <t>Rüthen</t>
  </si>
  <si>
    <t>Soest</t>
  </si>
  <si>
    <t>Warstein</t>
  </si>
  <si>
    <t>Werl</t>
  </si>
  <si>
    <t>Bergkamen</t>
  </si>
  <si>
    <t>Fröndenberg / Ruhr</t>
  </si>
  <si>
    <t>Kamen</t>
  </si>
  <si>
    <t>Lünen</t>
  </si>
  <si>
    <t>Schwerte</t>
  </si>
  <si>
    <t>Selm</t>
  </si>
  <si>
    <t>Unna</t>
  </si>
  <si>
    <t>Werne</t>
  </si>
  <si>
    <t>Mülheim an der Ruhr</t>
  </si>
  <si>
    <t>Münster</t>
  </si>
  <si>
    <t>Aachen</t>
  </si>
  <si>
    <t>Alsdorf</t>
  </si>
  <si>
    <t>Baesweiler</t>
  </si>
  <si>
    <t>Eschweiler</t>
  </si>
  <si>
    <t>Herzogenrath</t>
  </si>
  <si>
    <t>Monschau</t>
  </si>
  <si>
    <t>Roetgen</t>
  </si>
  <si>
    <t>Simmerath</t>
  </si>
  <si>
    <t>Stolberg (Rhld.)</t>
  </si>
  <si>
    <t>Würselen</t>
  </si>
  <si>
    <t>VergleichsJahr</t>
  </si>
  <si>
    <t>Vergleichsjahr</t>
  </si>
  <si>
    <t>Die Auswertung ist im Blatt "Auswertung" verfügbar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</si>
</sst>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#,##0.0"/>
    <numFmt numFmtId="165" formatCode="0.000&quot;‰&quot;"/>
    <numFmt numFmtId="166" formatCode="#,##0\ &quot;qm&quot;"/>
    <numFmt numFmtId="167" formatCode="\+\ 0.00%;[Red]\-\-\ 0.00%"/>
    <numFmt numFmtId="168" formatCode="0.0%"/>
    <numFmt numFmtId="169" formatCode="\+\ 0.0%;[Red]\-\-\ 0.0%"/>
    <numFmt numFmtId="170" formatCode="#,##0.0_ ;[Red]\-#,##0.0\ "/>
    <numFmt numFmtId="171" formatCode="\+\ 0.0%;[Red]\-\ 0.0%"/>
    <numFmt numFmtId="172" formatCode="#,##0\ &quot;qkm&quot;"/>
    <numFmt numFmtId="173" formatCode="#,##0\ &quot;ha&quot;"/>
    <numFmt numFmtId="174" formatCode="#,##0_ ;[Red]\-#,##0\ "/>
    <numFmt numFmtId="175" formatCode="#,##0.00_ ;[Red]\-#,##0.00\ "/>
    <numFmt numFmtId="176" formatCode="#,##0.00\ &quot;qkm&quot;"/>
  </numFmts>
  <fonts count="25" x14ac:knownFonts="1">
    <font>
      <sz val="10"/>
      <name val="Arial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u/>
      <sz val="10"/>
      <name val="Arial"/>
      <family val="2"/>
    </font>
    <font>
      <b/>
      <u/>
      <sz val="24"/>
      <name val="Arial"/>
      <family val="2"/>
    </font>
    <font>
      <sz val="16"/>
      <name val="Arial"/>
      <family val="2"/>
    </font>
    <font>
      <vertAlign val="superscript"/>
      <sz val="16"/>
      <name val="Arial"/>
      <family val="2"/>
    </font>
    <font>
      <b/>
      <u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vertAlign val="superscript"/>
      <sz val="8"/>
      <name val="Arial"/>
      <family val="2"/>
    </font>
    <font>
      <b/>
      <i/>
      <vertAlign val="superscript"/>
      <sz val="10"/>
      <name val="Arial"/>
      <family val="2"/>
    </font>
    <font>
      <b/>
      <sz val="18"/>
      <name val="Arial"/>
      <family val="2"/>
    </font>
    <font>
      <b/>
      <u/>
      <sz val="18"/>
      <name val="Arial"/>
      <family val="2"/>
    </font>
    <font>
      <u/>
      <sz val="10"/>
      <name val="Arial"/>
      <family val="2"/>
    </font>
    <font>
      <sz val="10"/>
      <color indexed="4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sz val="7"/>
      <color indexed="53"/>
      <name val="Arial"/>
      <family val="2"/>
    </font>
    <font>
      <b/>
      <sz val="11"/>
      <color indexed="81"/>
      <name val="Tahoma"/>
      <family val="2"/>
    </font>
    <font>
      <sz val="11"/>
      <color indexed="81"/>
      <name val="Tahoma"/>
      <family val="2"/>
    </font>
    <font>
      <u/>
      <sz val="28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gray0625">
        <bgColor indexed="51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8" tint="-0.24994659260841701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3">
    <xf numFmtId="0" fontId="0" fillId="0" borderId="0" xfId="0"/>
    <xf numFmtId="0" fontId="0" fillId="0" borderId="0" xfId="0" applyProtection="1">
      <protection hidden="1"/>
    </xf>
    <xf numFmtId="0" fontId="5" fillId="0" borderId="0" xfId="0" applyFont="1" applyAlignment="1" applyProtection="1">
      <alignment horizontal="center"/>
      <protection hidden="1"/>
    </xf>
    <xf numFmtId="0" fontId="10" fillId="0" borderId="0" xfId="0" applyFont="1" applyProtection="1">
      <protection hidden="1"/>
    </xf>
    <xf numFmtId="0" fontId="8" fillId="0" borderId="1" xfId="0" applyFont="1" applyBorder="1" applyAlignment="1" applyProtection="1">
      <alignment horizontal="center" vertical="center" wrapText="1"/>
      <protection hidden="1"/>
    </xf>
    <xf numFmtId="0" fontId="9" fillId="0" borderId="2" xfId="0" applyFont="1" applyBorder="1" applyAlignment="1" applyProtection="1">
      <alignment vertical="center" shrinkToFit="1"/>
      <protection hidden="1"/>
    </xf>
    <xf numFmtId="0" fontId="0" fillId="0" borderId="0" xfId="0" applyBorder="1" applyAlignment="1" applyProtection="1">
      <alignment shrinkToFit="1"/>
      <protection hidden="1"/>
    </xf>
    <xf numFmtId="164" fontId="0" fillId="0" borderId="0" xfId="0" applyNumberFormat="1" applyBorder="1" applyProtection="1">
      <protection hidden="1"/>
    </xf>
    <xf numFmtId="168" fontId="0" fillId="0" borderId="0" xfId="0" applyNumberFormat="1" applyBorder="1" applyProtection="1">
      <protection hidden="1"/>
    </xf>
    <xf numFmtId="169" fontId="0" fillId="0" borderId="0" xfId="0" applyNumberFormat="1" applyBorder="1" applyProtection="1">
      <protection hidden="1"/>
    </xf>
    <xf numFmtId="167" fontId="0" fillId="0" borderId="0" xfId="0" applyNumberFormat="1" applyBorder="1" applyAlignment="1" applyProtection="1">
      <alignment horizontal="right"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3" xfId="0" applyBorder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Border="1" applyAlignment="1" applyProtection="1">
      <alignment vertical="center" shrinkToFit="1"/>
      <protection hidden="1"/>
    </xf>
    <xf numFmtId="164" fontId="0" fillId="0" borderId="0" xfId="0" applyNumberFormat="1" applyBorder="1" applyAlignment="1" applyProtection="1">
      <alignment vertical="center"/>
      <protection hidden="1"/>
    </xf>
    <xf numFmtId="168" fontId="0" fillId="0" borderId="0" xfId="0" applyNumberFormat="1" applyBorder="1" applyAlignment="1" applyProtection="1">
      <alignment vertical="center"/>
      <protection hidden="1"/>
    </xf>
    <xf numFmtId="169" fontId="0" fillId="0" borderId="0" xfId="0" applyNumberFormat="1" applyBorder="1" applyAlignment="1" applyProtection="1">
      <alignment vertical="center"/>
      <protection hidden="1"/>
    </xf>
    <xf numFmtId="0" fontId="7" fillId="0" borderId="0" xfId="0" applyFont="1" applyProtection="1">
      <protection hidden="1"/>
    </xf>
    <xf numFmtId="0" fontId="8" fillId="0" borderId="0" xfId="0" applyFont="1" applyProtection="1">
      <protection hidden="1"/>
    </xf>
    <xf numFmtId="3" fontId="9" fillId="0" borderId="4" xfId="0" applyNumberFormat="1" applyFont="1" applyBorder="1" applyAlignment="1" applyProtection="1">
      <alignment vertical="center" shrinkToFit="1"/>
      <protection hidden="1"/>
    </xf>
    <xf numFmtId="0" fontId="9" fillId="0" borderId="0" xfId="0" applyFont="1" applyBorder="1" applyAlignment="1" applyProtection="1">
      <alignment vertical="center" shrinkToFit="1"/>
      <protection hidden="1"/>
    </xf>
    <xf numFmtId="3" fontId="9" fillId="0" borderId="0" xfId="0" applyNumberFormat="1" applyFont="1" applyBorder="1" applyAlignment="1" applyProtection="1">
      <alignment shrinkToFit="1"/>
      <protection hidden="1"/>
    </xf>
    <xf numFmtId="166" fontId="10" fillId="0" borderId="0" xfId="0" applyNumberFormat="1" applyFont="1" applyFill="1" applyAlignment="1" applyProtection="1">
      <alignment vertical="top"/>
      <protection hidden="1"/>
    </xf>
    <xf numFmtId="166" fontId="0" fillId="2" borderId="0" xfId="0" applyNumberFormat="1" applyFill="1" applyProtection="1">
      <protection hidden="1"/>
    </xf>
    <xf numFmtId="3" fontId="0" fillId="3" borderId="0" xfId="0" applyNumberFormat="1" applyFill="1" applyProtection="1">
      <protection hidden="1"/>
    </xf>
    <xf numFmtId="10" fontId="0" fillId="2" borderId="0" xfId="0" applyNumberFormat="1" applyFill="1" applyProtection="1">
      <protection hidden="1"/>
    </xf>
    <xf numFmtId="10" fontId="0" fillId="3" borderId="0" xfId="0" applyNumberFormat="1" applyFill="1" applyProtection="1">
      <protection hidden="1"/>
    </xf>
    <xf numFmtId="0" fontId="1" fillId="0" borderId="5" xfId="0" applyFont="1" applyBorder="1" applyAlignment="1" applyProtection="1">
      <alignment vertical="center" shrinkToFit="1"/>
      <protection hidden="1"/>
    </xf>
    <xf numFmtId="3" fontId="1" fillId="0" borderId="6" xfId="0" applyNumberFormat="1" applyFont="1" applyBorder="1" applyAlignment="1" applyProtection="1">
      <alignment vertical="center" shrinkToFit="1"/>
      <protection hidden="1"/>
    </xf>
    <xf numFmtId="0" fontId="9" fillId="4" borderId="2" xfId="0" applyFont="1" applyFill="1" applyBorder="1" applyAlignment="1" applyProtection="1">
      <alignment vertical="center" shrinkToFit="1"/>
      <protection hidden="1"/>
    </xf>
    <xf numFmtId="0" fontId="9" fillId="4" borderId="7" xfId="0" applyFont="1" applyFill="1" applyBorder="1" applyAlignment="1" applyProtection="1">
      <alignment vertical="center" shrinkToFit="1"/>
      <protection hidden="1"/>
    </xf>
    <xf numFmtId="3" fontId="9" fillId="4" borderId="4" xfId="0" applyNumberFormat="1" applyFont="1" applyFill="1" applyBorder="1" applyAlignment="1" applyProtection="1">
      <alignment vertical="center" shrinkToFit="1"/>
      <protection hidden="1"/>
    </xf>
    <xf numFmtId="3" fontId="9" fillId="4" borderId="8" xfId="0" applyNumberFormat="1" applyFont="1" applyFill="1" applyBorder="1" applyAlignment="1" applyProtection="1">
      <alignment vertical="center" shrinkToFit="1"/>
      <protection hidden="1"/>
    </xf>
    <xf numFmtId="0" fontId="3" fillId="0" borderId="5" xfId="0" applyFont="1" applyBorder="1" applyAlignment="1" applyProtection="1">
      <alignment horizontal="center"/>
      <protection hidden="1"/>
    </xf>
    <xf numFmtId="0" fontId="15" fillId="4" borderId="9" xfId="0" applyFont="1" applyFill="1" applyBorder="1" applyAlignment="1" applyProtection="1">
      <alignment horizontal="center"/>
      <protection hidden="1"/>
    </xf>
    <xf numFmtId="0" fontId="15" fillId="0" borderId="9" xfId="0" applyFont="1" applyBorder="1" applyAlignment="1" applyProtection="1">
      <alignment horizontal="center"/>
      <protection hidden="1"/>
    </xf>
    <xf numFmtId="0" fontId="15" fillId="4" borderId="10" xfId="0" applyFont="1" applyFill="1" applyBorder="1" applyAlignment="1" applyProtection="1">
      <alignment horizontal="center"/>
      <protection hidden="1"/>
    </xf>
    <xf numFmtId="0" fontId="0" fillId="0" borderId="11" xfId="0" applyBorder="1" applyProtection="1">
      <protection hidden="1"/>
    </xf>
    <xf numFmtId="0" fontId="16" fillId="4" borderId="12" xfId="0" applyFont="1" applyFill="1" applyBorder="1" applyAlignment="1" applyProtection="1">
      <alignment horizontal="center" shrinkToFit="1"/>
      <protection hidden="1"/>
    </xf>
    <xf numFmtId="0" fontId="16" fillId="0" borderId="12" xfId="0" applyFont="1" applyBorder="1" applyAlignment="1" applyProtection="1">
      <alignment horizontal="center" shrinkToFit="1"/>
      <protection hidden="1"/>
    </xf>
    <xf numFmtId="0" fontId="16" fillId="4" borderId="13" xfId="0" applyFont="1" applyFill="1" applyBorder="1" applyAlignment="1" applyProtection="1">
      <alignment horizontal="center" shrinkToFit="1"/>
      <protection hidden="1"/>
    </xf>
    <xf numFmtId="164" fontId="1" fillId="0" borderId="14" xfId="0" applyNumberFormat="1" applyFont="1" applyBorder="1" applyAlignment="1" applyProtection="1">
      <alignment vertical="center" shrinkToFit="1"/>
      <protection hidden="1"/>
    </xf>
    <xf numFmtId="164" fontId="1" fillId="0" borderId="5" xfId="0" applyNumberFormat="1" applyFont="1" applyBorder="1" applyAlignment="1" applyProtection="1">
      <alignment vertical="center" shrinkToFit="1"/>
      <protection hidden="1"/>
    </xf>
    <xf numFmtId="168" fontId="1" fillId="0" borderId="15" xfId="0" applyNumberFormat="1" applyFont="1" applyBorder="1" applyAlignment="1" applyProtection="1">
      <alignment vertical="center" shrinkToFit="1"/>
      <protection hidden="1"/>
    </xf>
    <xf numFmtId="171" fontId="1" fillId="0" borderId="10" xfId="0" applyNumberFormat="1" applyFont="1" applyBorder="1" applyAlignment="1" applyProtection="1">
      <alignment vertical="center" shrinkToFit="1"/>
      <protection hidden="1"/>
    </xf>
    <xf numFmtId="164" fontId="1" fillId="0" borderId="9" xfId="0" applyNumberFormat="1" applyFont="1" applyBorder="1" applyAlignment="1" applyProtection="1">
      <alignment vertical="center" shrinkToFit="1"/>
      <protection hidden="1"/>
    </xf>
    <xf numFmtId="164" fontId="0" fillId="4" borderId="16" xfId="0" applyNumberFormat="1" applyFill="1" applyBorder="1" applyAlignment="1" applyProtection="1">
      <alignment vertical="center" shrinkToFit="1"/>
      <protection hidden="1"/>
    </xf>
    <xf numFmtId="164" fontId="0" fillId="4" borderId="2" xfId="0" applyNumberFormat="1" applyFill="1" applyBorder="1" applyAlignment="1" applyProtection="1">
      <alignment vertical="center" shrinkToFit="1"/>
      <protection hidden="1"/>
    </xf>
    <xf numFmtId="168" fontId="0" fillId="4" borderId="17" xfId="0" applyNumberFormat="1" applyFill="1" applyBorder="1" applyAlignment="1" applyProtection="1">
      <alignment vertical="center" shrinkToFit="1"/>
      <protection hidden="1"/>
    </xf>
    <xf numFmtId="171" fontId="0" fillId="4" borderId="18" xfId="0" applyNumberFormat="1" applyFill="1" applyBorder="1" applyAlignment="1" applyProtection="1">
      <alignment vertical="center" shrinkToFit="1"/>
      <protection hidden="1"/>
    </xf>
    <xf numFmtId="164" fontId="0" fillId="4" borderId="19" xfId="0" applyNumberFormat="1" applyFill="1" applyBorder="1" applyAlignment="1" applyProtection="1">
      <alignment vertical="center" shrinkToFit="1"/>
      <protection hidden="1"/>
    </xf>
    <xf numFmtId="164" fontId="0" fillId="0" borderId="16" xfId="0" applyNumberFormat="1" applyBorder="1" applyAlignment="1" applyProtection="1">
      <alignment vertical="center" shrinkToFit="1"/>
      <protection hidden="1"/>
    </xf>
    <xf numFmtId="164" fontId="0" fillId="0" borderId="2" xfId="0" applyNumberFormat="1" applyBorder="1" applyAlignment="1" applyProtection="1">
      <alignment vertical="center" shrinkToFit="1"/>
      <protection hidden="1"/>
    </xf>
    <xf numFmtId="168" fontId="0" fillId="0" borderId="17" xfId="0" applyNumberFormat="1" applyBorder="1" applyAlignment="1" applyProtection="1">
      <alignment vertical="center" shrinkToFit="1"/>
      <protection hidden="1"/>
    </xf>
    <xf numFmtId="171" fontId="0" fillId="0" borderId="18" xfId="0" applyNumberFormat="1" applyBorder="1" applyAlignment="1" applyProtection="1">
      <alignment vertical="center" shrinkToFit="1"/>
      <protection hidden="1"/>
    </xf>
    <xf numFmtId="164" fontId="0" fillId="0" borderId="19" xfId="0" applyNumberFormat="1" applyBorder="1" applyAlignment="1" applyProtection="1">
      <alignment vertical="center" shrinkToFit="1"/>
      <protection hidden="1"/>
    </xf>
    <xf numFmtId="164" fontId="0" fillId="4" borderId="20" xfId="0" applyNumberFormat="1" applyFill="1" applyBorder="1" applyAlignment="1" applyProtection="1">
      <alignment vertical="center" shrinkToFit="1"/>
      <protection hidden="1"/>
    </xf>
    <xf numFmtId="164" fontId="0" fillId="4" borderId="7" xfId="0" applyNumberFormat="1" applyFill="1" applyBorder="1" applyAlignment="1" applyProtection="1">
      <alignment vertical="center" shrinkToFit="1"/>
      <protection hidden="1"/>
    </xf>
    <xf numFmtId="168" fontId="0" fillId="4" borderId="21" xfId="0" applyNumberFormat="1" applyFill="1" applyBorder="1" applyAlignment="1" applyProtection="1">
      <alignment vertical="center" shrinkToFit="1"/>
      <protection hidden="1"/>
    </xf>
    <xf numFmtId="171" fontId="0" fillId="4" borderId="13" xfId="0" applyNumberFormat="1" applyFill="1" applyBorder="1" applyAlignment="1" applyProtection="1">
      <alignment vertical="center" shrinkToFit="1"/>
      <protection hidden="1"/>
    </xf>
    <xf numFmtId="164" fontId="0" fillId="4" borderId="12" xfId="0" applyNumberFormat="1" applyFill="1" applyBorder="1" applyAlignment="1" applyProtection="1">
      <alignment vertical="center" shrinkToFit="1"/>
      <protection hidden="1"/>
    </xf>
    <xf numFmtId="164" fontId="1" fillId="0" borderId="6" xfId="0" applyNumberFormat="1" applyFont="1" applyBorder="1" applyAlignment="1" applyProtection="1">
      <alignment vertical="center" shrinkToFit="1"/>
      <protection hidden="1"/>
    </xf>
    <xf numFmtId="168" fontId="1" fillId="0" borderId="22" xfId="0" applyNumberFormat="1" applyFont="1" applyBorder="1" applyAlignment="1" applyProtection="1">
      <alignment vertical="center" shrinkToFit="1"/>
      <protection hidden="1"/>
    </xf>
    <xf numFmtId="168" fontId="1" fillId="0" borderId="23" xfId="0" applyNumberFormat="1" applyFont="1" applyBorder="1" applyAlignment="1" applyProtection="1">
      <alignment vertical="center" shrinkToFit="1"/>
      <protection hidden="1"/>
    </xf>
    <xf numFmtId="164" fontId="0" fillId="4" borderId="4" xfId="0" applyNumberFormat="1" applyFill="1" applyBorder="1" applyAlignment="1" applyProtection="1">
      <alignment vertical="center" shrinkToFit="1"/>
      <protection hidden="1"/>
    </xf>
    <xf numFmtId="168" fontId="0" fillId="4" borderId="24" xfId="0" applyNumberFormat="1" applyFill="1" applyBorder="1" applyAlignment="1" applyProtection="1">
      <alignment vertical="center" shrinkToFit="1"/>
      <protection hidden="1"/>
    </xf>
    <xf numFmtId="164" fontId="0" fillId="0" borderId="4" xfId="0" applyNumberFormat="1" applyBorder="1" applyAlignment="1" applyProtection="1">
      <alignment vertical="center" shrinkToFit="1"/>
      <protection hidden="1"/>
    </xf>
    <xf numFmtId="168" fontId="0" fillId="0" borderId="24" xfId="0" applyNumberFormat="1" applyBorder="1" applyAlignment="1" applyProtection="1">
      <alignment vertical="center" shrinkToFit="1"/>
      <protection hidden="1"/>
    </xf>
    <xf numFmtId="164" fontId="0" fillId="4" borderId="8" xfId="0" applyNumberFormat="1" applyFill="1" applyBorder="1" applyAlignment="1" applyProtection="1">
      <alignment vertical="center" shrinkToFit="1"/>
      <protection hidden="1"/>
    </xf>
    <xf numFmtId="168" fontId="0" fillId="4" borderId="25" xfId="0" applyNumberFormat="1" applyFill="1" applyBorder="1" applyAlignment="1" applyProtection="1">
      <alignment vertical="center" shrinkToFit="1"/>
      <protection hidden="1"/>
    </xf>
    <xf numFmtId="168" fontId="0" fillId="4" borderId="26" xfId="0" applyNumberFormat="1" applyFill="1" applyBorder="1" applyAlignment="1" applyProtection="1">
      <alignment vertical="center" shrinkToFit="1"/>
      <protection hidden="1"/>
    </xf>
    <xf numFmtId="0" fontId="0" fillId="5" borderId="0" xfId="0" applyFill="1" applyProtection="1"/>
    <xf numFmtId="0" fontId="0" fillId="0" borderId="0" xfId="0" applyAlignment="1" applyProtection="1">
      <alignment wrapText="1"/>
      <protection hidden="1"/>
    </xf>
    <xf numFmtId="172" fontId="0" fillId="2" borderId="0" xfId="0" applyNumberFormat="1" applyFill="1" applyProtection="1">
      <protection hidden="1"/>
    </xf>
    <xf numFmtId="168" fontId="0" fillId="2" borderId="0" xfId="0" applyNumberFormat="1" applyFill="1" applyProtection="1">
      <protection hidden="1"/>
    </xf>
    <xf numFmtId="172" fontId="0" fillId="3" borderId="0" xfId="0" applyNumberFormat="1" applyFill="1" applyProtection="1">
      <protection hidden="1"/>
    </xf>
    <xf numFmtId="173" fontId="0" fillId="3" borderId="0" xfId="0" applyNumberFormat="1" applyFill="1" applyProtection="1">
      <protection hidden="1"/>
    </xf>
    <xf numFmtId="168" fontId="0" fillId="3" borderId="0" xfId="0" applyNumberFormat="1" applyFill="1" applyProtection="1">
      <protection hidden="1"/>
    </xf>
    <xf numFmtId="166" fontId="10" fillId="0" borderId="27" xfId="0" applyNumberFormat="1" applyFont="1" applyFill="1" applyBorder="1" applyAlignment="1" applyProtection="1">
      <alignment vertical="top"/>
      <protection hidden="1"/>
    </xf>
    <xf numFmtId="166" fontId="10" fillId="0" borderId="0" xfId="0" applyNumberFormat="1" applyFont="1" applyFill="1" applyBorder="1" applyAlignment="1" applyProtection="1">
      <alignment vertical="top"/>
      <protection hidden="1"/>
    </xf>
    <xf numFmtId="0" fontId="5" fillId="0" borderId="0" xfId="0" applyFont="1" applyAlignment="1" applyProtection="1">
      <alignment horizontal="left"/>
      <protection hidden="1"/>
    </xf>
    <xf numFmtId="174" fontId="1" fillId="0" borderId="15" xfId="0" applyNumberFormat="1" applyFont="1" applyBorder="1" applyAlignment="1" applyProtection="1">
      <alignment vertical="center" shrinkToFit="1"/>
      <protection hidden="1"/>
    </xf>
    <xf numFmtId="174" fontId="0" fillId="4" borderId="17" xfId="0" applyNumberFormat="1" applyFill="1" applyBorder="1" applyAlignment="1" applyProtection="1">
      <alignment vertical="center" shrinkToFit="1"/>
      <protection hidden="1"/>
    </xf>
    <xf numFmtId="174" fontId="0" fillId="0" borderId="17" xfId="0" applyNumberFormat="1" applyBorder="1" applyAlignment="1" applyProtection="1">
      <alignment vertical="center" shrinkToFit="1"/>
      <protection hidden="1"/>
    </xf>
    <xf numFmtId="174" fontId="0" fillId="4" borderId="21" xfId="0" applyNumberFormat="1" applyFill="1" applyBorder="1" applyAlignment="1" applyProtection="1">
      <alignment vertical="center" shrinkToFit="1"/>
      <protection hidden="1"/>
    </xf>
    <xf numFmtId="0" fontId="17" fillId="0" borderId="1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protection hidden="1"/>
    </xf>
    <xf numFmtId="0" fontId="18" fillId="0" borderId="0" xfId="0" applyFont="1" applyAlignment="1" applyProtection="1">
      <alignment horizontal="right"/>
      <protection hidden="1"/>
    </xf>
    <xf numFmtId="0" fontId="17" fillId="0" borderId="0" xfId="0" applyFont="1" applyProtection="1">
      <protection hidden="1"/>
    </xf>
    <xf numFmtId="164" fontId="1" fillId="0" borderId="28" xfId="0" applyNumberFormat="1" applyFont="1" applyBorder="1" applyAlignment="1" applyProtection="1">
      <alignment vertical="center" shrinkToFit="1"/>
      <protection hidden="1"/>
    </xf>
    <xf numFmtId="164" fontId="0" fillId="4" borderId="29" xfId="0" applyNumberFormat="1" applyFill="1" applyBorder="1" applyAlignment="1" applyProtection="1">
      <alignment vertical="center" shrinkToFit="1"/>
      <protection hidden="1"/>
    </xf>
    <xf numFmtId="164" fontId="0" fillId="0" borderId="29" xfId="0" applyNumberFormat="1" applyBorder="1" applyAlignment="1" applyProtection="1">
      <alignment vertical="center" shrinkToFit="1"/>
      <protection hidden="1"/>
    </xf>
    <xf numFmtId="164" fontId="0" fillId="0" borderId="30" xfId="0" applyNumberFormat="1" applyBorder="1" applyAlignment="1" applyProtection="1">
      <alignment vertical="center" shrinkToFit="1"/>
      <protection hidden="1"/>
    </xf>
    <xf numFmtId="164" fontId="0" fillId="4" borderId="31" xfId="0" applyNumberFormat="1" applyFill="1" applyBorder="1" applyAlignment="1" applyProtection="1">
      <alignment vertical="center" shrinkToFit="1"/>
      <protection hidden="1"/>
    </xf>
    <xf numFmtId="170" fontId="0" fillId="4" borderId="24" xfId="0" applyNumberFormat="1" applyFill="1" applyBorder="1" applyAlignment="1" applyProtection="1">
      <alignment vertical="center" shrinkToFit="1"/>
      <protection hidden="1"/>
    </xf>
    <xf numFmtId="170" fontId="0" fillId="0" borderId="24" xfId="0" applyNumberFormat="1" applyBorder="1" applyAlignment="1" applyProtection="1">
      <alignment vertical="center" shrinkToFit="1"/>
      <protection hidden="1"/>
    </xf>
    <xf numFmtId="170" fontId="0" fillId="4" borderId="26" xfId="0" applyNumberFormat="1" applyFill="1" applyBorder="1" applyAlignment="1" applyProtection="1">
      <alignment vertical="center" shrinkToFit="1"/>
      <protection hidden="1"/>
    </xf>
    <xf numFmtId="0" fontId="1" fillId="6" borderId="0" xfId="0" applyFont="1" applyFill="1" applyProtection="1">
      <protection locked="0" hidden="1"/>
    </xf>
    <xf numFmtId="170" fontId="1" fillId="0" borderId="23" xfId="0" applyNumberFormat="1" applyFont="1" applyBorder="1" applyAlignment="1" applyProtection="1">
      <alignment vertical="center" shrinkToFit="1"/>
      <protection hidden="1"/>
    </xf>
    <xf numFmtId="0" fontId="10" fillId="0" borderId="0" xfId="0" applyFont="1" applyAlignment="1" applyProtection="1">
      <alignment horizontal="left" vertical="center" indent="2"/>
      <protection hidden="1"/>
    </xf>
    <xf numFmtId="0" fontId="10" fillId="0" borderId="0" xfId="0" applyFont="1" applyAlignment="1" applyProtection="1">
      <alignment horizontal="left" vertical="center"/>
      <protection hidden="1"/>
    </xf>
    <xf numFmtId="166" fontId="10" fillId="0" borderId="0" xfId="0" applyNumberFormat="1" applyFont="1" applyFill="1" applyAlignment="1" applyProtection="1">
      <alignment horizontal="left" vertical="center" indent="3"/>
      <protection hidden="1"/>
    </xf>
    <xf numFmtId="166" fontId="10" fillId="0" borderId="0" xfId="0" applyNumberFormat="1" applyFont="1" applyFill="1" applyAlignment="1" applyProtection="1">
      <alignment horizontal="left" vertical="center"/>
      <protection hidden="1"/>
    </xf>
    <xf numFmtId="166" fontId="10" fillId="0" borderId="27" xfId="0" applyNumberFormat="1" applyFont="1" applyFill="1" applyBorder="1" applyAlignment="1" applyProtection="1">
      <alignment horizontal="left" vertical="center" indent="3"/>
      <protection hidden="1"/>
    </xf>
    <xf numFmtId="0" fontId="0" fillId="0" borderId="0" xfId="0" applyFill="1" applyProtection="1">
      <protection hidden="1"/>
    </xf>
    <xf numFmtId="0" fontId="0" fillId="0" borderId="0" xfId="0" applyFill="1" applyProtection="1"/>
    <xf numFmtId="0" fontId="17" fillId="0" borderId="32" xfId="0" applyFont="1" applyBorder="1" applyAlignment="1" applyProtection="1">
      <alignment horizontal="center" vertical="center" wrapText="1"/>
      <protection hidden="1"/>
    </xf>
    <xf numFmtId="0" fontId="9" fillId="0" borderId="0" xfId="0" applyFont="1"/>
    <xf numFmtId="0" fontId="0" fillId="0" borderId="0" xfId="0" applyNumberFormat="1"/>
    <xf numFmtId="0" fontId="0" fillId="0" borderId="0" xfId="0" quotePrefix="1"/>
    <xf numFmtId="3" fontId="0" fillId="0" borderId="0" xfId="0" quotePrefix="1" applyNumberFormat="1"/>
    <xf numFmtId="3" fontId="0" fillId="0" borderId="0" xfId="0" applyNumberFormat="1"/>
    <xf numFmtId="0" fontId="0" fillId="5" borderId="0" xfId="0" applyFill="1"/>
    <xf numFmtId="164" fontId="0" fillId="0" borderId="0" xfId="0" applyNumberFormat="1"/>
    <xf numFmtId="0" fontId="9" fillId="0" borderId="0" xfId="0" quotePrefix="1" applyNumberFormat="1" applyFont="1" applyFill="1" applyProtection="1">
      <protection hidden="1"/>
    </xf>
    <xf numFmtId="165" fontId="0" fillId="2" borderId="0" xfId="0" applyNumberFormat="1" applyFill="1" applyAlignment="1" applyProtection="1">
      <protection hidden="1"/>
    </xf>
    <xf numFmtId="10" fontId="0" fillId="3" borderId="0" xfId="0" applyNumberFormat="1" applyFill="1" applyAlignment="1" applyProtection="1">
      <protection hidden="1"/>
    </xf>
    <xf numFmtId="0" fontId="9" fillId="0" borderId="0" xfId="0" applyFont="1" applyProtection="1">
      <protection hidden="1"/>
    </xf>
    <xf numFmtId="0" fontId="0" fillId="7" borderId="0" xfId="0" applyFill="1" applyProtection="1">
      <protection hidden="1"/>
    </xf>
    <xf numFmtId="0" fontId="0" fillId="7" borderId="0" xfId="0" applyNumberFormat="1" applyFill="1" applyProtection="1">
      <protection hidden="1"/>
    </xf>
    <xf numFmtId="165" fontId="0" fillId="7" borderId="0" xfId="0" applyNumberFormat="1" applyFill="1" applyProtection="1">
      <protection hidden="1"/>
    </xf>
    <xf numFmtId="0" fontId="0" fillId="7" borderId="0" xfId="0" applyFill="1" applyAlignment="1" applyProtection="1">
      <alignment horizontal="right"/>
      <protection hidden="1"/>
    </xf>
    <xf numFmtId="166" fontId="0" fillId="7" borderId="0" xfId="0" applyNumberFormat="1" applyFill="1" applyProtection="1">
      <protection hidden="1"/>
    </xf>
    <xf numFmtId="172" fontId="0" fillId="7" borderId="0" xfId="0" applyNumberFormat="1" applyFill="1" applyProtection="1">
      <protection hidden="1"/>
    </xf>
    <xf numFmtId="173" fontId="0" fillId="7" borderId="0" xfId="0" applyNumberFormat="1" applyFill="1" applyProtection="1">
      <protection hidden="1"/>
    </xf>
    <xf numFmtId="14" fontId="0" fillId="2" borderId="0" xfId="0" applyNumberFormat="1" applyFill="1" applyProtection="1">
      <protection hidden="1"/>
    </xf>
    <xf numFmtId="0" fontId="9" fillId="2" borderId="0" xfId="0" applyNumberFormat="1" applyFont="1" applyFill="1" applyProtection="1">
      <protection hidden="1"/>
    </xf>
    <xf numFmtId="10" fontId="9" fillId="2" borderId="0" xfId="0" applyNumberFormat="1" applyFont="1" applyFill="1" applyProtection="1">
      <protection hidden="1"/>
    </xf>
    <xf numFmtId="166" fontId="9" fillId="2" borderId="0" xfId="0" applyNumberFormat="1" applyFont="1" applyFill="1" applyProtection="1">
      <protection hidden="1"/>
    </xf>
    <xf numFmtId="172" fontId="9" fillId="2" borderId="0" xfId="0" applyNumberFormat="1" applyFont="1" applyFill="1" applyProtection="1">
      <protection hidden="1"/>
    </xf>
    <xf numFmtId="175" fontId="0" fillId="2" borderId="0" xfId="0" applyNumberFormat="1" applyFill="1" applyProtection="1">
      <protection hidden="1"/>
    </xf>
    <xf numFmtId="169" fontId="0" fillId="2" borderId="0" xfId="0" applyNumberFormat="1" applyFill="1" applyProtection="1">
      <protection hidden="1"/>
    </xf>
    <xf numFmtId="0" fontId="9" fillId="3" borderId="0" xfId="0" applyNumberFormat="1" applyFont="1" applyFill="1" applyProtection="1">
      <protection hidden="1"/>
    </xf>
    <xf numFmtId="166" fontId="9" fillId="3" borderId="0" xfId="0" applyNumberFormat="1" applyFont="1" applyFill="1" applyProtection="1">
      <protection hidden="1"/>
    </xf>
    <xf numFmtId="10" fontId="0" fillId="8" borderId="0" xfId="0" applyNumberFormat="1" applyFill="1" applyProtection="1">
      <protection hidden="1"/>
    </xf>
    <xf numFmtId="175" fontId="0" fillId="8" borderId="0" xfId="0" applyNumberFormat="1" applyFill="1" applyProtection="1">
      <protection hidden="1"/>
    </xf>
    <xf numFmtId="169" fontId="0" fillId="8" borderId="0" xfId="0" applyNumberFormat="1" applyFill="1" applyProtection="1">
      <protection hidden="1"/>
    </xf>
    <xf numFmtId="14" fontId="0" fillId="3" borderId="0" xfId="0" applyNumberFormat="1" applyFill="1" applyProtection="1">
      <protection hidden="1"/>
    </xf>
    <xf numFmtId="3" fontId="0" fillId="8" borderId="0" xfId="0" applyNumberFormat="1" applyFill="1" applyProtection="1">
      <protection hidden="1"/>
    </xf>
    <xf numFmtId="174" fontId="0" fillId="8" borderId="0" xfId="0" applyNumberFormat="1" applyFill="1" applyProtection="1">
      <protection hidden="1"/>
    </xf>
    <xf numFmtId="176" fontId="0" fillId="2" borderId="0" xfId="0" applyNumberFormat="1" applyFill="1" applyProtection="1">
      <protection hidden="1"/>
    </xf>
    <xf numFmtId="176" fontId="0" fillId="8" borderId="0" xfId="0" applyNumberFormat="1" applyFill="1" applyProtection="1">
      <protection hidden="1"/>
    </xf>
    <xf numFmtId="0" fontId="9" fillId="9" borderId="0" xfId="0" applyNumberFormat="1" applyFont="1" applyFill="1" applyProtection="1">
      <protection hidden="1"/>
    </xf>
    <xf numFmtId="10" fontId="0" fillId="9" borderId="0" xfId="0" applyNumberFormat="1" applyFill="1" applyProtection="1">
      <protection hidden="1"/>
    </xf>
    <xf numFmtId="3" fontId="0" fillId="9" borderId="0" xfId="0" applyNumberFormat="1" applyFill="1" applyProtection="1">
      <protection hidden="1"/>
    </xf>
    <xf numFmtId="166" fontId="9" fillId="9" borderId="0" xfId="0" applyNumberFormat="1" applyFont="1" applyFill="1" applyProtection="1">
      <protection hidden="1"/>
    </xf>
    <xf numFmtId="10" fontId="0" fillId="9" borderId="0" xfId="0" applyNumberFormat="1" applyFill="1" applyAlignment="1" applyProtection="1">
      <protection hidden="1"/>
    </xf>
    <xf numFmtId="176" fontId="0" fillId="9" borderId="0" xfId="0" applyNumberFormat="1" applyFill="1" applyProtection="1">
      <protection hidden="1"/>
    </xf>
    <xf numFmtId="14" fontId="0" fillId="9" borderId="0" xfId="0" applyNumberFormat="1" applyFill="1" applyProtection="1">
      <protection hidden="1"/>
    </xf>
    <xf numFmtId="175" fontId="0" fillId="9" borderId="0" xfId="0" applyNumberFormat="1" applyFill="1" applyProtection="1">
      <protection hidden="1"/>
    </xf>
    <xf numFmtId="174" fontId="0" fillId="9" borderId="0" xfId="0" applyNumberFormat="1" applyFill="1" applyProtection="1">
      <protection hidden="1"/>
    </xf>
    <xf numFmtId="169" fontId="0" fillId="9" borderId="0" xfId="0" applyNumberFormat="1" applyFill="1" applyProtection="1">
      <protection hidden="1"/>
    </xf>
    <xf numFmtId="173" fontId="0" fillId="9" borderId="0" xfId="0" applyNumberFormat="1" applyFill="1" applyProtection="1">
      <protection hidden="1"/>
    </xf>
    <xf numFmtId="168" fontId="0" fillId="9" borderId="0" xfId="0" applyNumberFormat="1" applyFill="1" applyProtection="1">
      <protection hidden="1"/>
    </xf>
    <xf numFmtId="172" fontId="0" fillId="9" borderId="0" xfId="0" applyNumberFormat="1" applyFill="1" applyProtection="1">
      <protection hidden="1"/>
    </xf>
    <xf numFmtId="0" fontId="9" fillId="10" borderId="0" xfId="0" applyNumberFormat="1" applyFont="1" applyFill="1" applyProtection="1">
      <protection hidden="1"/>
    </xf>
    <xf numFmtId="10" fontId="0" fillId="10" borderId="0" xfId="0" applyNumberFormat="1" applyFill="1" applyProtection="1">
      <protection hidden="1"/>
    </xf>
    <xf numFmtId="3" fontId="0" fillId="10" borderId="0" xfId="0" applyNumberFormat="1" applyFill="1" applyProtection="1">
      <protection hidden="1"/>
    </xf>
    <xf numFmtId="166" fontId="9" fillId="10" borderId="0" xfId="0" applyNumberFormat="1" applyFont="1" applyFill="1" applyProtection="1">
      <protection hidden="1"/>
    </xf>
    <xf numFmtId="10" fontId="0" fillId="10" borderId="0" xfId="0" applyNumberFormat="1" applyFill="1" applyAlignment="1" applyProtection="1">
      <protection hidden="1"/>
    </xf>
    <xf numFmtId="176" fontId="0" fillId="10" borderId="0" xfId="0" applyNumberFormat="1" applyFill="1" applyProtection="1">
      <protection hidden="1"/>
    </xf>
    <xf numFmtId="14" fontId="0" fillId="10" borderId="0" xfId="0" applyNumberFormat="1" applyFill="1" applyProtection="1">
      <protection hidden="1"/>
    </xf>
    <xf numFmtId="175" fontId="0" fillId="10" borderId="0" xfId="0" applyNumberFormat="1" applyFill="1" applyProtection="1">
      <protection hidden="1"/>
    </xf>
    <xf numFmtId="174" fontId="0" fillId="10" borderId="0" xfId="0" applyNumberFormat="1" applyFill="1" applyProtection="1">
      <protection hidden="1"/>
    </xf>
    <xf numFmtId="169" fontId="0" fillId="10" borderId="0" xfId="0" applyNumberFormat="1" applyFill="1" applyProtection="1">
      <protection hidden="1"/>
    </xf>
    <xf numFmtId="173" fontId="0" fillId="10" borderId="0" xfId="0" applyNumberFormat="1" applyFill="1" applyProtection="1">
      <protection hidden="1"/>
    </xf>
    <xf numFmtId="168" fontId="0" fillId="10" borderId="0" xfId="0" applyNumberFormat="1" applyFill="1" applyProtection="1">
      <protection hidden="1"/>
    </xf>
    <xf numFmtId="172" fontId="0" fillId="10" borderId="0" xfId="0" applyNumberFormat="1" applyFill="1" applyProtection="1">
      <protection hidden="1"/>
    </xf>
    <xf numFmtId="10" fontId="9" fillId="3" borderId="0" xfId="0" applyNumberFormat="1" applyFont="1" applyFill="1" applyAlignment="1" applyProtection="1">
      <protection hidden="1"/>
    </xf>
    <xf numFmtId="164" fontId="0" fillId="8" borderId="0" xfId="0" applyNumberFormat="1" applyFill="1" applyProtection="1">
      <protection hidden="1"/>
    </xf>
    <xf numFmtId="170" fontId="0" fillId="8" borderId="0" xfId="0" applyNumberFormat="1" applyFill="1" applyProtection="1">
      <protection hidden="1"/>
    </xf>
    <xf numFmtId="10" fontId="9" fillId="9" borderId="0" xfId="0" applyNumberFormat="1" applyFont="1" applyFill="1" applyAlignment="1" applyProtection="1">
      <protection hidden="1"/>
    </xf>
    <xf numFmtId="164" fontId="0" fillId="9" borderId="0" xfId="0" applyNumberFormat="1" applyFill="1" applyProtection="1">
      <protection hidden="1"/>
    </xf>
    <xf numFmtId="170" fontId="0" fillId="9" borderId="0" xfId="0" applyNumberFormat="1" applyFill="1" applyProtection="1">
      <protection hidden="1"/>
    </xf>
    <xf numFmtId="10" fontId="9" fillId="10" borderId="0" xfId="0" applyNumberFormat="1" applyFont="1" applyFill="1" applyAlignment="1" applyProtection="1">
      <protection hidden="1"/>
    </xf>
    <xf numFmtId="164" fontId="0" fillId="10" borderId="0" xfId="0" applyNumberFormat="1" applyFill="1" applyProtection="1">
      <protection hidden="1"/>
    </xf>
    <xf numFmtId="170" fontId="0" fillId="10" borderId="0" xfId="0" applyNumberFormat="1" applyFill="1" applyProtection="1">
      <protection hidden="1"/>
    </xf>
    <xf numFmtId="0" fontId="0" fillId="0" borderId="0" xfId="0" applyNumberFormat="1" applyFill="1" applyBorder="1" applyProtection="1">
      <protection hidden="1"/>
    </xf>
    <xf numFmtId="0" fontId="9" fillId="0" borderId="0" xfId="0" applyNumberFormat="1" applyFont="1" applyFill="1" applyBorder="1" applyProtection="1">
      <protection hidden="1"/>
    </xf>
    <xf numFmtId="168" fontId="0" fillId="0" borderId="0" xfId="0" applyNumberFormat="1" applyFill="1" applyBorder="1" applyProtection="1">
      <protection hidden="1"/>
    </xf>
    <xf numFmtId="164" fontId="0" fillId="0" borderId="0" xfId="0" applyNumberFormat="1" applyFill="1" applyBorder="1" applyProtection="1">
      <protection hidden="1"/>
    </xf>
    <xf numFmtId="0" fontId="0" fillId="0" borderId="0" xfId="0" applyProtection="1">
      <protection locked="0" hidden="1"/>
    </xf>
    <xf numFmtId="0" fontId="19" fillId="0" borderId="7" xfId="0" applyFont="1" applyBorder="1" applyAlignment="1" applyProtection="1">
      <alignment horizontal="center" shrinkToFit="1"/>
      <protection hidden="1"/>
    </xf>
    <xf numFmtId="0" fontId="1" fillId="5" borderId="0" xfId="0" applyFont="1" applyFill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left" shrinkToFit="1"/>
      <protection hidden="1"/>
    </xf>
    <xf numFmtId="0" fontId="17" fillId="0" borderId="0" xfId="0" applyFont="1" applyAlignment="1" applyProtection="1">
      <alignment horizontal="left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45" xfId="0" applyBorder="1" applyAlignment="1" applyProtection="1">
      <alignment horizontal="center" vertical="center"/>
      <protection hidden="1"/>
    </xf>
    <xf numFmtId="0" fontId="0" fillId="0" borderId="46" xfId="0" applyBorder="1" applyAlignment="1" applyProtection="1">
      <alignment horizontal="center" vertical="center"/>
      <protection hidden="1"/>
    </xf>
    <xf numFmtId="0" fontId="0" fillId="0" borderId="39" xfId="0" applyBorder="1" applyAlignment="1" applyProtection="1">
      <alignment horizontal="center" vertical="center" wrapText="1"/>
      <protection hidden="1"/>
    </xf>
    <xf numFmtId="0" fontId="0" fillId="0" borderId="47" xfId="0" applyBorder="1" applyAlignment="1" applyProtection="1">
      <alignment horizontal="center" vertical="center" wrapText="1"/>
      <protection hidden="1"/>
    </xf>
    <xf numFmtId="0" fontId="0" fillId="0" borderId="37" xfId="0" applyBorder="1" applyAlignment="1" applyProtection="1">
      <alignment horizontal="center" vertical="center" wrapText="1"/>
      <protection hidden="1"/>
    </xf>
    <xf numFmtId="0" fontId="0" fillId="0" borderId="48" xfId="0" applyBorder="1" applyAlignment="1" applyProtection="1">
      <alignment horizontal="center" vertical="center" wrapText="1"/>
      <protection hidden="1"/>
    </xf>
    <xf numFmtId="166" fontId="10" fillId="0" borderId="27" xfId="0" applyNumberFormat="1" applyFont="1" applyFill="1" applyBorder="1" applyAlignment="1" applyProtection="1">
      <alignment horizontal="left" vertical="top" indent="2"/>
      <protection hidden="1"/>
    </xf>
    <xf numFmtId="166" fontId="10" fillId="0" borderId="0" xfId="0" applyNumberFormat="1" applyFont="1" applyFill="1" applyBorder="1" applyAlignment="1" applyProtection="1">
      <alignment horizontal="left" vertical="top" indent="2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0" fillId="0" borderId="33" xfId="0" applyBorder="1" applyAlignment="1" applyProtection="1">
      <alignment horizontal="center" vertical="center" wrapText="1"/>
      <protection hidden="1"/>
    </xf>
    <xf numFmtId="0" fontId="9" fillId="0" borderId="34" xfId="0" applyFont="1" applyBorder="1" applyAlignment="1" applyProtection="1">
      <alignment horizontal="center" vertical="center"/>
      <protection hidden="1"/>
    </xf>
    <xf numFmtId="0" fontId="0" fillId="0" borderId="35" xfId="0" applyBorder="1" applyAlignment="1" applyProtection="1">
      <alignment horizontal="center" vertical="center"/>
      <protection hidden="1"/>
    </xf>
    <xf numFmtId="0" fontId="0" fillId="0" borderId="36" xfId="0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0" fillId="0" borderId="40" xfId="0" applyBorder="1" applyAlignment="1" applyProtection="1">
      <alignment horizontal="center" vertical="center" wrapText="1"/>
      <protection hidden="1"/>
    </xf>
    <xf numFmtId="0" fontId="0" fillId="0" borderId="41" xfId="0" applyBorder="1" applyAlignment="1" applyProtection="1">
      <alignment horizontal="center" vertical="center" wrapText="1"/>
      <protection hidden="1"/>
    </xf>
    <xf numFmtId="0" fontId="0" fillId="0" borderId="34" xfId="0" applyBorder="1" applyAlignment="1" applyProtection="1">
      <alignment horizontal="center" vertical="center"/>
      <protection hidden="1"/>
    </xf>
    <xf numFmtId="166" fontId="10" fillId="0" borderId="0" xfId="0" applyNumberFormat="1" applyFont="1" applyFill="1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10" fontId="8" fillId="0" borderId="0" xfId="0" applyNumberFormat="1" applyFont="1" applyAlignment="1" applyProtection="1">
      <alignment horizontal="left" vertical="top" wrapText="1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0" fillId="0" borderId="12" xfId="0" applyBorder="1" applyAlignment="1" applyProtection="1">
      <alignment horizontal="center" vertical="center" wrapText="1"/>
      <protection hidden="1"/>
    </xf>
    <xf numFmtId="0" fontId="9" fillId="0" borderId="27" xfId="0" applyFont="1" applyBorder="1" applyAlignment="1" applyProtection="1">
      <alignment horizontal="center" vertical="center" wrapText="1"/>
      <protection hidden="1"/>
    </xf>
    <xf numFmtId="0" fontId="0" fillId="0" borderId="27" xfId="0" applyBorder="1" applyAlignment="1" applyProtection="1">
      <alignment horizontal="center" vertical="center" wrapText="1"/>
      <protection hidden="1"/>
    </xf>
    <xf numFmtId="0" fontId="0" fillId="0" borderId="42" xfId="0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wrapText="1"/>
      <protection hidden="1"/>
    </xf>
    <xf numFmtId="0" fontId="17" fillId="0" borderId="0" xfId="0" applyFont="1" applyAlignment="1" applyProtection="1">
      <alignment wrapText="1"/>
      <protection hidden="1"/>
    </xf>
    <xf numFmtId="166" fontId="10" fillId="0" borderId="27" xfId="0" applyNumberFormat="1" applyFont="1" applyFill="1" applyBorder="1" applyAlignment="1" applyProtection="1">
      <alignment horizontal="left" vertical="top" indent="4"/>
      <protection hidden="1"/>
    </xf>
    <xf numFmtId="166" fontId="10" fillId="0" borderId="0" xfId="0" applyNumberFormat="1" applyFont="1" applyFill="1" applyBorder="1" applyAlignment="1" applyProtection="1">
      <alignment horizontal="left" vertical="top" indent="4"/>
      <protection hidden="1"/>
    </xf>
    <xf numFmtId="0" fontId="17" fillId="0" borderId="43" xfId="0" applyFont="1" applyBorder="1" applyAlignment="1" applyProtection="1">
      <alignment horizontal="center" vertical="center" wrapText="1"/>
      <protection hidden="1"/>
    </xf>
    <xf numFmtId="0" fontId="17" fillId="0" borderId="44" xfId="0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right"/>
      <protection hidden="1"/>
    </xf>
    <xf numFmtId="0" fontId="0" fillId="0" borderId="52" xfId="0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horizontal="center" vertical="center"/>
      <protection hidden="1"/>
    </xf>
    <xf numFmtId="0" fontId="0" fillId="0" borderId="54" xfId="0" applyBorder="1" applyAlignment="1" applyProtection="1">
      <alignment horizontal="center" vertical="center"/>
      <protection hidden="1"/>
    </xf>
    <xf numFmtId="0" fontId="0" fillId="0" borderId="55" xfId="0" applyBorder="1" applyAlignment="1" applyProtection="1">
      <alignment horizontal="center" vertical="center"/>
      <protection hidden="1"/>
    </xf>
    <xf numFmtId="0" fontId="0" fillId="0" borderId="56" xfId="0" applyBorder="1" applyAlignment="1" applyProtection="1">
      <alignment horizontal="center" vertical="center"/>
      <protection hidden="1"/>
    </xf>
    <xf numFmtId="0" fontId="0" fillId="0" borderId="57" xfId="0" applyBorder="1" applyAlignment="1" applyProtection="1">
      <alignment horizontal="center" vertical="center" wrapText="1"/>
      <protection hidden="1"/>
    </xf>
    <xf numFmtId="0" fontId="0" fillId="0" borderId="49" xfId="0" applyBorder="1" applyAlignment="1" applyProtection="1">
      <alignment horizontal="center" vertical="center" wrapText="1"/>
      <protection hidden="1"/>
    </xf>
    <xf numFmtId="0" fontId="0" fillId="0" borderId="50" xfId="0" applyBorder="1" applyAlignment="1" applyProtection="1">
      <alignment horizontal="center" vertical="center" wrapText="1"/>
      <protection hidden="1"/>
    </xf>
    <xf numFmtId="0" fontId="8" fillId="0" borderId="1" xfId="0" applyFont="1" applyBorder="1" applyAlignment="1" applyProtection="1">
      <alignment horizontal="center" vertical="center" wrapText="1"/>
      <protection hidden="1"/>
    </xf>
    <xf numFmtId="0" fontId="8" fillId="0" borderId="37" xfId="0" applyFont="1" applyBorder="1" applyAlignment="1" applyProtection="1">
      <alignment horizontal="center" vertical="center" wrapText="1"/>
      <protection hidden="1"/>
    </xf>
    <xf numFmtId="0" fontId="0" fillId="0" borderId="51" xfId="0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/>
      <protection hidden="1"/>
    </xf>
    <xf numFmtId="0" fontId="14" fillId="0" borderId="0" xfId="0" applyFont="1" applyAlignment="1" applyProtection="1">
      <alignment horizontal="center"/>
      <protection hidden="1"/>
    </xf>
    <xf numFmtId="0" fontId="13" fillId="0" borderId="0" xfId="0" applyFont="1" applyAlignment="1" applyProtection="1">
      <alignment horizontal="center"/>
      <protection hidden="1"/>
    </xf>
    <xf numFmtId="0" fontId="20" fillId="0" borderId="11" xfId="0" quotePrefix="1" applyFont="1" applyBorder="1" applyAlignment="1" applyProtection="1">
      <alignment horizontal="left"/>
      <protection hidden="1"/>
    </xf>
    <xf numFmtId="0" fontId="20" fillId="0" borderId="0" xfId="0" quotePrefix="1" applyFont="1" applyBorder="1" applyAlignment="1" applyProtection="1">
      <alignment horizontal="left"/>
      <protection hidden="1"/>
    </xf>
    <xf numFmtId="0" fontId="19" fillId="0" borderId="11" xfId="0" applyFont="1" applyBorder="1" applyAlignment="1" applyProtection="1">
      <alignment horizontal="center" vertical="center"/>
      <protection hidden="1"/>
    </xf>
    <xf numFmtId="0" fontId="19" fillId="0" borderId="0" xfId="0" applyFont="1" applyBorder="1" applyAlignment="1" applyProtection="1">
      <alignment horizontal="center" vertical="center"/>
      <protection hidden="1"/>
    </xf>
    <xf numFmtId="0" fontId="19" fillId="0" borderId="3" xfId="0" applyFont="1" applyBorder="1" applyAlignment="1" applyProtection="1">
      <alignment horizontal="center" vertical="center"/>
      <protection hidden="1"/>
    </xf>
    <xf numFmtId="0" fontId="21" fillId="0" borderId="5" xfId="0" applyFont="1" applyBorder="1" applyAlignment="1" applyProtection="1">
      <alignment horizontal="left" vertical="center" wrapText="1"/>
      <protection hidden="1"/>
    </xf>
    <xf numFmtId="0" fontId="21" fillId="0" borderId="10" xfId="0" applyFont="1" applyBorder="1" applyAlignment="1" applyProtection="1">
      <alignment horizontal="left" vertical="center" wrapText="1"/>
      <protection hidden="1"/>
    </xf>
    <xf numFmtId="0" fontId="21" fillId="0" borderId="11" xfId="0" applyFont="1" applyBorder="1" applyAlignment="1" applyProtection="1">
      <alignment horizontal="left" vertical="center" wrapText="1"/>
      <protection hidden="1"/>
    </xf>
    <xf numFmtId="0" fontId="21" fillId="0" borderId="3" xfId="0" applyFont="1" applyBorder="1" applyAlignment="1" applyProtection="1">
      <alignment horizontal="left" vertical="center" wrapText="1"/>
      <protection hidden="1"/>
    </xf>
    <xf numFmtId="0" fontId="21" fillId="0" borderId="7" xfId="0" applyFont="1" applyBorder="1" applyAlignment="1" applyProtection="1">
      <alignment horizontal="left" vertical="center" wrapText="1"/>
      <protection hidden="1"/>
    </xf>
    <xf numFmtId="0" fontId="21" fillId="0" borderId="13" xfId="0" applyFont="1" applyBorder="1" applyAlignment="1" applyProtection="1">
      <alignment horizontal="left" vertical="center" wrapText="1"/>
      <protection hidden="1"/>
    </xf>
    <xf numFmtId="0" fontId="20" fillId="0" borderId="7" xfId="0" quotePrefix="1" applyFont="1" applyBorder="1" applyAlignment="1" applyProtection="1">
      <alignment horizontal="left"/>
      <protection hidden="1"/>
    </xf>
    <xf numFmtId="0" fontId="20" fillId="0" borderId="12" xfId="0" quotePrefix="1" applyFont="1" applyBorder="1" applyAlignment="1" applyProtection="1">
      <alignment horizontal="left"/>
      <protection hidden="1"/>
    </xf>
    <xf numFmtId="0" fontId="20" fillId="0" borderId="3" xfId="0" quotePrefix="1" applyFont="1" applyBorder="1" applyAlignment="1" applyProtection="1">
      <alignment horizontal="left"/>
      <protection hidden="1"/>
    </xf>
    <xf numFmtId="0" fontId="20" fillId="0" borderId="12" xfId="0" applyFont="1" applyBorder="1" applyAlignment="1"/>
    <xf numFmtId="0" fontId="20" fillId="0" borderId="13" xfId="0" applyFont="1" applyBorder="1" applyAlignment="1"/>
    <xf numFmtId="0" fontId="24" fillId="0" borderId="9" xfId="0" applyFont="1" applyBorder="1" applyAlignment="1" applyProtection="1">
      <alignment horizontal="center"/>
      <protection hidden="1"/>
    </xf>
    <xf numFmtId="0" fontId="24" fillId="0" borderId="0" xfId="0" applyFont="1" applyBorder="1" applyAlignment="1" applyProtection="1">
      <alignment horizontal="center"/>
      <protection hidden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739518287243533E-2"/>
          <c:y val="8.1521955465447382E-2"/>
          <c:w val="0.73773416592328278"/>
          <c:h val="0.78804556949932458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Auswert0!$E$52</c:f>
              <c:strCache>
                <c:ptCount val="1"/>
                <c:pt idx="0">
                  <c:v>Freifläche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Auswert0!$B$53:$B$58</c:f>
              <c:strCache>
                <c:ptCount val="6"/>
                <c:pt idx="0">
                  <c:v>Region Münsterland</c:v>
                </c:pt>
                <c:pt idx="1">
                  <c:v>Region Emscher-Lippe</c:v>
                </c:pt>
                <c:pt idx="2">
                  <c:v>Münster, Regierungsbezirk</c:v>
                </c:pt>
                <c:pt idx="3">
                  <c:v>Ländlicher Raum NRW</c:v>
                </c:pt>
                <c:pt idx="4">
                  <c:v>Ballungsrand NRW</c:v>
                </c:pt>
                <c:pt idx="5">
                  <c:v>Nordrhein-Westfalen</c:v>
                </c:pt>
              </c:strCache>
            </c:strRef>
          </c:cat>
          <c:val>
            <c:numRef>
              <c:f>Auswert0!$E$53:$E$58</c:f>
              <c:numCache>
                <c:formatCode>0.0%</c:formatCode>
                <c:ptCount val="6"/>
                <c:pt idx="0">
                  <c:v>-3.2813080145356097E-2</c:v>
                </c:pt>
                <c:pt idx="1">
                  <c:v>-4.0182527010373642E-2</c:v>
                </c:pt>
                <c:pt idx="2">
                  <c:v>-3.361318154252773E-2</c:v>
                </c:pt>
                <c:pt idx="3">
                  <c:v>-2.7886878068477554E-2</c:v>
                </c:pt>
                <c:pt idx="4">
                  <c:v>-5.2164867831938674E-2</c:v>
                </c:pt>
                <c:pt idx="5">
                  <c:v>-3.4339048491655803E-2</c:v>
                </c:pt>
              </c:numCache>
            </c:numRef>
          </c:val>
        </c:ser>
        <c:ser>
          <c:idx val="0"/>
          <c:order val="1"/>
          <c:tx>
            <c:strRef>
              <c:f>Auswert0!$F$52</c:f>
              <c:strCache>
                <c:ptCount val="1"/>
                <c:pt idx="0">
                  <c:v>Siedlungs- u. Verkehrsfläche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Auswert0!$B$53:$B$58</c:f>
              <c:strCache>
                <c:ptCount val="6"/>
                <c:pt idx="0">
                  <c:v>Region Münsterland</c:v>
                </c:pt>
                <c:pt idx="1">
                  <c:v>Region Emscher-Lippe</c:v>
                </c:pt>
                <c:pt idx="2">
                  <c:v>Münster, Regierungsbezirk</c:v>
                </c:pt>
                <c:pt idx="3">
                  <c:v>Ländlicher Raum NRW</c:v>
                </c:pt>
                <c:pt idx="4">
                  <c:v>Ballungsrand NRW</c:v>
                </c:pt>
                <c:pt idx="5">
                  <c:v>Nordrhein-Westfalen</c:v>
                </c:pt>
              </c:strCache>
            </c:strRef>
          </c:cat>
          <c:val>
            <c:numRef>
              <c:f>Auswert0!$F$53:$F$58</c:f>
              <c:numCache>
                <c:formatCode>0.0%</c:formatCode>
                <c:ptCount val="6"/>
                <c:pt idx="0">
                  <c:v>0.21666790321422588</c:v>
                </c:pt>
                <c:pt idx="1">
                  <c:v>7.5991356736218124E-2</c:v>
                </c:pt>
                <c:pt idx="2">
                  <c:v>0.17562265022758586</c:v>
                </c:pt>
                <c:pt idx="3">
                  <c:v>0.18037017323191021</c:v>
                </c:pt>
                <c:pt idx="4">
                  <c:v>0.13436887517275364</c:v>
                </c:pt>
                <c:pt idx="5">
                  <c:v>0.14136514233198227</c:v>
                </c:pt>
              </c:numCache>
            </c:numRef>
          </c:val>
        </c:ser>
        <c:ser>
          <c:idx val="1"/>
          <c:order val="2"/>
          <c:tx>
            <c:strRef>
              <c:f>Auswert0!$G$52</c:f>
              <c:strCache>
                <c:ptCount val="1"/>
                <c:pt idx="0">
                  <c:v>Siedlungsfläche für Wohnen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Auswert0!$B$53:$B$58</c:f>
              <c:strCache>
                <c:ptCount val="6"/>
                <c:pt idx="0">
                  <c:v>Region Münsterland</c:v>
                </c:pt>
                <c:pt idx="1">
                  <c:v>Region Emscher-Lippe</c:v>
                </c:pt>
                <c:pt idx="2">
                  <c:v>Münster, Regierungsbezirk</c:v>
                </c:pt>
                <c:pt idx="3">
                  <c:v>Ländlicher Raum NRW</c:v>
                </c:pt>
                <c:pt idx="4">
                  <c:v>Ballungsrand NRW</c:v>
                </c:pt>
                <c:pt idx="5">
                  <c:v>Nordrhein-Westfalen</c:v>
                </c:pt>
              </c:strCache>
            </c:strRef>
          </c:cat>
          <c:val>
            <c:numRef>
              <c:f>Auswert0!$G$53:$G$58</c:f>
              <c:numCache>
                <c:formatCode>0.0%</c:formatCode>
                <c:ptCount val="6"/>
                <c:pt idx="0">
                  <c:v>0.23197438467752138</c:v>
                </c:pt>
                <c:pt idx="1">
                  <c:v>7.7763267718579193E-2</c:v>
                </c:pt>
                <c:pt idx="2">
                  <c:v>0.18144200922324774</c:v>
                </c:pt>
                <c:pt idx="3">
                  <c:v>0.23022207025614747</c:v>
                </c:pt>
                <c:pt idx="4">
                  <c:v>0.1448604703499497</c:v>
                </c:pt>
                <c:pt idx="5">
                  <c:v>0.16541888099415317</c:v>
                </c:pt>
              </c:numCache>
            </c:numRef>
          </c:val>
        </c:ser>
        <c:ser>
          <c:idx val="2"/>
          <c:order val="3"/>
          <c:tx>
            <c:strRef>
              <c:f>Auswert0!$H$52</c:f>
              <c:strCache>
                <c:ptCount val="1"/>
                <c:pt idx="0">
                  <c:v>Siedlungsfläche für Arbeit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Auswert0!$B$53:$B$58</c:f>
              <c:strCache>
                <c:ptCount val="6"/>
                <c:pt idx="0">
                  <c:v>Region Münsterland</c:v>
                </c:pt>
                <c:pt idx="1">
                  <c:v>Region Emscher-Lippe</c:v>
                </c:pt>
                <c:pt idx="2">
                  <c:v>Münster, Regierungsbezirk</c:v>
                </c:pt>
                <c:pt idx="3">
                  <c:v>Ländlicher Raum NRW</c:v>
                </c:pt>
                <c:pt idx="4">
                  <c:v>Ballungsrand NRW</c:v>
                </c:pt>
                <c:pt idx="5">
                  <c:v>Nordrhein-Westfalen</c:v>
                </c:pt>
              </c:strCache>
            </c:strRef>
          </c:cat>
          <c:val>
            <c:numRef>
              <c:f>Auswert0!$H$53:$H$58</c:f>
              <c:numCache>
                <c:formatCode>0.0%</c:formatCode>
                <c:ptCount val="6"/>
                <c:pt idx="0">
                  <c:v>0.36264099995644827</c:v>
                </c:pt>
                <c:pt idx="1">
                  <c:v>1.6471798733315314E-2</c:v>
                </c:pt>
                <c:pt idx="2">
                  <c:v>0.25514855405676484</c:v>
                </c:pt>
                <c:pt idx="3">
                  <c:v>0.24468462667844262</c:v>
                </c:pt>
                <c:pt idx="4">
                  <c:v>0.13969896630613443</c:v>
                </c:pt>
                <c:pt idx="5">
                  <c:v>0.17264049740809628</c:v>
                </c:pt>
              </c:numCache>
            </c:numRef>
          </c:val>
        </c:ser>
        <c:ser>
          <c:idx val="3"/>
          <c:order val="4"/>
          <c:tx>
            <c:strRef>
              <c:f>Auswert0!$I$52</c:f>
              <c:strCache>
                <c:ptCount val="1"/>
                <c:pt idx="0">
                  <c:v>Siedlungsfläche für Verkehr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Auswert0!$B$53:$B$58</c:f>
              <c:strCache>
                <c:ptCount val="6"/>
                <c:pt idx="0">
                  <c:v>Region Münsterland</c:v>
                </c:pt>
                <c:pt idx="1">
                  <c:v>Region Emscher-Lippe</c:v>
                </c:pt>
                <c:pt idx="2">
                  <c:v>Münster, Regierungsbezirk</c:v>
                </c:pt>
                <c:pt idx="3">
                  <c:v>Ländlicher Raum NRW</c:v>
                </c:pt>
                <c:pt idx="4">
                  <c:v>Ballungsrand NRW</c:v>
                </c:pt>
                <c:pt idx="5">
                  <c:v>Nordrhein-Westfalen</c:v>
                </c:pt>
              </c:strCache>
            </c:strRef>
          </c:cat>
          <c:val>
            <c:numRef>
              <c:f>Auswert0!$I$53:$I$58</c:f>
              <c:numCache>
                <c:formatCode>0.0%</c:formatCode>
                <c:ptCount val="6"/>
                <c:pt idx="0">
                  <c:v>0.15174222359513029</c:v>
                </c:pt>
                <c:pt idx="1">
                  <c:v>2.6628517033300551E-2</c:v>
                </c:pt>
                <c:pt idx="2">
                  <c:v>0.12298566888191323</c:v>
                </c:pt>
                <c:pt idx="3">
                  <c:v>0.12651799895987276</c:v>
                </c:pt>
                <c:pt idx="4">
                  <c:v>0.1034886293729365</c:v>
                </c:pt>
                <c:pt idx="5">
                  <c:v>0.1057070604972358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1094400"/>
        <c:axId val="530801408"/>
      </c:barChart>
      <c:catAx>
        <c:axId val="341094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0801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08014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41094400"/>
        <c:crosses val="autoZero"/>
        <c:crossBetween val="between"/>
      </c:valAx>
      <c:spPr>
        <a:solidFill>
          <a:srgbClr val="CC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9393398751115074"/>
          <c:y val="3.2608695652173912E-2"/>
          <c:w val="0.20249776984834969"/>
          <c:h val="0.9347826086956522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435443469032642E-2"/>
          <c:y val="8.7719799203897136E-2"/>
          <c:w val="0.8311811862086611"/>
          <c:h val="0.643278527495245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Auswert0!$L$52</c:f>
              <c:strCache>
                <c:ptCount val="1"/>
                <c:pt idx="0">
                  <c:v>Bevölkerung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Auswert0!$B$53:$C$58</c:f>
              <c:strCache>
                <c:ptCount val="6"/>
                <c:pt idx="0">
                  <c:v>Region Münsterland</c:v>
                </c:pt>
                <c:pt idx="1">
                  <c:v>Region Emscher-Lippe</c:v>
                </c:pt>
                <c:pt idx="2">
                  <c:v>Münster, Regierungsbezirk</c:v>
                </c:pt>
                <c:pt idx="3">
                  <c:v>Ländlicher Raum NRW</c:v>
                </c:pt>
                <c:pt idx="4">
                  <c:v>Ballungsrand NRW</c:v>
                </c:pt>
                <c:pt idx="5">
                  <c:v>Nordrhein-Westfalen</c:v>
                </c:pt>
              </c:strCache>
            </c:strRef>
          </c:cat>
          <c:val>
            <c:numRef>
              <c:f>Auswert0!$L$53:$L$58</c:f>
              <c:numCache>
                <c:formatCode>0.0%</c:formatCode>
                <c:ptCount val="6"/>
                <c:pt idx="0">
                  <c:v>8.0171982975180037E-2</c:v>
                </c:pt>
                <c:pt idx="1">
                  <c:v>-7.3896218330624139E-2</c:v>
                </c:pt>
                <c:pt idx="2">
                  <c:v>1.5830253857601933E-2</c:v>
                </c:pt>
                <c:pt idx="3">
                  <c:v>2.1833404762668342E-2</c:v>
                </c:pt>
                <c:pt idx="4">
                  <c:v>-1.1094036988148197E-2</c:v>
                </c:pt>
                <c:pt idx="5">
                  <c:v>-1.5385307531501765E-3</c:v>
                </c:pt>
              </c:numCache>
            </c:numRef>
          </c:val>
        </c:ser>
        <c:ser>
          <c:idx val="1"/>
          <c:order val="1"/>
          <c:tx>
            <c:strRef>
              <c:f>Auswert0!$G$52</c:f>
              <c:strCache>
                <c:ptCount val="1"/>
                <c:pt idx="0">
                  <c:v>Siedlungsfläche für Wohnen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Auswert0!$B$53:$C$58</c:f>
              <c:strCache>
                <c:ptCount val="6"/>
                <c:pt idx="0">
                  <c:v>Region Münsterland</c:v>
                </c:pt>
                <c:pt idx="1">
                  <c:v>Region Emscher-Lippe</c:v>
                </c:pt>
                <c:pt idx="2">
                  <c:v>Münster, Regierungsbezirk</c:v>
                </c:pt>
                <c:pt idx="3">
                  <c:v>Ländlicher Raum NRW</c:v>
                </c:pt>
                <c:pt idx="4">
                  <c:v>Ballungsrand NRW</c:v>
                </c:pt>
                <c:pt idx="5">
                  <c:v>Nordrhein-Westfalen</c:v>
                </c:pt>
              </c:strCache>
            </c:strRef>
          </c:cat>
          <c:val>
            <c:numRef>
              <c:f>Auswert0!$G$53:$G$58</c:f>
              <c:numCache>
                <c:formatCode>0.0%</c:formatCode>
                <c:ptCount val="6"/>
                <c:pt idx="0">
                  <c:v>0.23197438467752138</c:v>
                </c:pt>
                <c:pt idx="1">
                  <c:v>7.7763267718579193E-2</c:v>
                </c:pt>
                <c:pt idx="2">
                  <c:v>0.18144200922324774</c:v>
                </c:pt>
                <c:pt idx="3">
                  <c:v>0.23022207025614747</c:v>
                </c:pt>
                <c:pt idx="4">
                  <c:v>0.1448604703499497</c:v>
                </c:pt>
                <c:pt idx="5">
                  <c:v>0.16541888099415317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0838656"/>
        <c:axId val="530840192"/>
      </c:barChart>
      <c:catAx>
        <c:axId val="530838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0840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08401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0838656"/>
        <c:crosses val="autoZero"/>
        <c:crossBetween val="between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191881918819193"/>
          <c:y val="4.6783625730994149E-2"/>
          <c:w val="0.11439114391143912"/>
          <c:h val="0.9356725146198829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660093229990361E-2"/>
          <c:y val="7.4999999999999997E-2"/>
          <c:w val="0.8593020199831245"/>
          <c:h val="0.694999999999999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Auswert0!$N$52</c:f>
              <c:strCache>
                <c:ptCount val="1"/>
                <c:pt idx="0">
                  <c:v>1995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inBase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Ref>
              <c:f>Auswert0!$B$53:$B$58</c:f>
              <c:strCache>
                <c:ptCount val="6"/>
                <c:pt idx="0">
                  <c:v>Region Münsterland</c:v>
                </c:pt>
                <c:pt idx="1">
                  <c:v>Region Emscher-Lippe</c:v>
                </c:pt>
                <c:pt idx="2">
                  <c:v>Münster, Regierungsbezirk</c:v>
                </c:pt>
                <c:pt idx="3">
                  <c:v>Ländlicher Raum NRW</c:v>
                </c:pt>
                <c:pt idx="4">
                  <c:v>Ballungsrand NRW</c:v>
                </c:pt>
                <c:pt idx="5">
                  <c:v>Nordrhein-Westfalen</c:v>
                </c:pt>
              </c:strCache>
            </c:strRef>
          </c:cat>
          <c:val>
            <c:numRef>
              <c:f>Auswert0!$N$53:$N$58</c:f>
              <c:numCache>
                <c:formatCode>#,##0.0</c:formatCode>
                <c:ptCount val="6"/>
                <c:pt idx="0">
                  <c:v>137.11532187091535</c:v>
                </c:pt>
                <c:pt idx="1">
                  <c:v>93.195265446337118</c:v>
                </c:pt>
                <c:pt idx="2">
                  <c:v>118.77349435979934</c:v>
                </c:pt>
                <c:pt idx="3">
                  <c:v>153.76495764289032</c:v>
                </c:pt>
                <c:pt idx="4">
                  <c:v>110.62880791435506</c:v>
                </c:pt>
                <c:pt idx="5">
                  <c:v>110.73445576200137</c:v>
                </c:pt>
              </c:numCache>
            </c:numRef>
          </c:val>
        </c:ser>
        <c:ser>
          <c:idx val="0"/>
          <c:order val="1"/>
          <c:tx>
            <c:strRef>
              <c:f>Auswert0!$O$52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inBase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Ref>
              <c:f>Auswert0!$B$53:$B$58</c:f>
              <c:strCache>
                <c:ptCount val="6"/>
                <c:pt idx="0">
                  <c:v>Region Münsterland</c:v>
                </c:pt>
                <c:pt idx="1">
                  <c:v>Region Emscher-Lippe</c:v>
                </c:pt>
                <c:pt idx="2">
                  <c:v>Münster, Regierungsbezirk</c:v>
                </c:pt>
                <c:pt idx="3">
                  <c:v>Ländlicher Raum NRW</c:v>
                </c:pt>
                <c:pt idx="4">
                  <c:v>Ballungsrand NRW</c:v>
                </c:pt>
                <c:pt idx="5">
                  <c:v>Nordrhein-Westfalen</c:v>
                </c:pt>
              </c:strCache>
            </c:strRef>
          </c:cat>
          <c:val>
            <c:numRef>
              <c:f>Auswert0!$O$53:$O$58</c:f>
              <c:numCache>
                <c:formatCode>#,##0.0</c:formatCode>
                <c:ptCount val="6"/>
                <c:pt idx="0">
                  <c:v>156.38487847695149</c:v>
                </c:pt>
                <c:pt idx="1">
                  <c:v>108.45699565365038</c:v>
                </c:pt>
                <c:pt idx="2">
                  <c:v>138.1372481140711</c:v>
                </c:pt>
                <c:pt idx="3">
                  <c:v>185.12317530686028</c:v>
                </c:pt>
                <c:pt idx="4">
                  <c:v>128.07542253799198</c:v>
                </c:pt>
                <c:pt idx="5">
                  <c:v>129.25088197844383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2531968"/>
        <c:axId val="392533504"/>
      </c:barChart>
      <c:catAx>
        <c:axId val="392531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92533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25335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92531968"/>
        <c:crosses val="autoZero"/>
        <c:crossBetween val="between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255605381165919E-2"/>
          <c:y val="8.7719799203897136E-2"/>
          <c:w val="0.80896860986547081"/>
          <c:h val="0.643278527495245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Auswert0!$Q$52</c:f>
              <c:strCache>
                <c:ptCount val="1"/>
                <c:pt idx="0">
                  <c:v>svp. Beschäftigte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Auswert0!$B$53:$B$58</c:f>
              <c:strCache>
                <c:ptCount val="6"/>
                <c:pt idx="0">
                  <c:v>Region Münsterland</c:v>
                </c:pt>
                <c:pt idx="1">
                  <c:v>Region Emscher-Lippe</c:v>
                </c:pt>
                <c:pt idx="2">
                  <c:v>Münster, Regierungsbezirk</c:v>
                </c:pt>
                <c:pt idx="3">
                  <c:v>Ländlicher Raum NRW</c:v>
                </c:pt>
                <c:pt idx="4">
                  <c:v>Ballungsrand NRW</c:v>
                </c:pt>
                <c:pt idx="5">
                  <c:v>Nordrhein-Westfalen</c:v>
                </c:pt>
              </c:strCache>
            </c:strRef>
          </c:cat>
          <c:val>
            <c:numRef>
              <c:f>Auswert0!$Q$53:$Q$58</c:f>
              <c:numCache>
                <c:formatCode>0.0%</c:formatCode>
                <c:ptCount val="6"/>
                <c:pt idx="0">
                  <c:v>0.22127440510885243</c:v>
                </c:pt>
                <c:pt idx="1">
                  <c:v>-6.8905592133148716E-2</c:v>
                </c:pt>
                <c:pt idx="2">
                  <c:v>0.11220157249488183</c:v>
                </c:pt>
                <c:pt idx="3">
                  <c:v>0.12229894350982762</c:v>
                </c:pt>
                <c:pt idx="4">
                  <c:v>5.1853916338017544E-2</c:v>
                </c:pt>
                <c:pt idx="5">
                  <c:v>7.5090946600754258E-2</c:v>
                </c:pt>
              </c:numCache>
            </c:numRef>
          </c:val>
        </c:ser>
        <c:ser>
          <c:idx val="1"/>
          <c:order val="1"/>
          <c:tx>
            <c:strRef>
              <c:f>Auswert0!$H$52</c:f>
              <c:strCache>
                <c:ptCount val="1"/>
                <c:pt idx="0">
                  <c:v>Siedlungsfläche für Arbeit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Auswert0!$B$53:$B$58</c:f>
              <c:strCache>
                <c:ptCount val="6"/>
                <c:pt idx="0">
                  <c:v>Region Münsterland</c:v>
                </c:pt>
                <c:pt idx="1">
                  <c:v>Region Emscher-Lippe</c:v>
                </c:pt>
                <c:pt idx="2">
                  <c:v>Münster, Regierungsbezirk</c:v>
                </c:pt>
                <c:pt idx="3">
                  <c:v>Ländlicher Raum NRW</c:v>
                </c:pt>
                <c:pt idx="4">
                  <c:v>Ballungsrand NRW</c:v>
                </c:pt>
                <c:pt idx="5">
                  <c:v>Nordrhein-Westfalen</c:v>
                </c:pt>
              </c:strCache>
            </c:strRef>
          </c:cat>
          <c:val>
            <c:numRef>
              <c:f>Auswert0!$H$53:$H$58</c:f>
              <c:numCache>
                <c:formatCode>0.0%</c:formatCode>
                <c:ptCount val="6"/>
                <c:pt idx="0">
                  <c:v>0.36264099995644827</c:v>
                </c:pt>
                <c:pt idx="1">
                  <c:v>1.6471798733315314E-2</c:v>
                </c:pt>
                <c:pt idx="2">
                  <c:v>0.25514855405676484</c:v>
                </c:pt>
                <c:pt idx="3">
                  <c:v>0.24468462667844262</c:v>
                </c:pt>
                <c:pt idx="4">
                  <c:v>0.13969896630613443</c:v>
                </c:pt>
                <c:pt idx="5">
                  <c:v>0.17264049740809628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2551424"/>
        <c:axId val="533041920"/>
      </c:barChart>
      <c:catAx>
        <c:axId val="392551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3041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30419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92551424"/>
        <c:crosses val="autoZero"/>
        <c:crossBetween val="between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560538116591933"/>
          <c:y val="2.9239766081871343E-2"/>
          <c:w val="0.1300448430493274"/>
          <c:h val="0.9356780402449693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1161501823563857E-2"/>
          <c:y val="7.4999999999999997E-2"/>
          <c:w val="0.867800611389551"/>
          <c:h val="0.694999999999999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Auswert0!$S$52</c:f>
              <c:strCache>
                <c:ptCount val="1"/>
                <c:pt idx="0">
                  <c:v>1995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inBase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Ref>
              <c:f>Auswert0!$B$53:$B$58</c:f>
              <c:strCache>
                <c:ptCount val="6"/>
                <c:pt idx="0">
                  <c:v>Region Münsterland</c:v>
                </c:pt>
                <c:pt idx="1">
                  <c:v>Region Emscher-Lippe</c:v>
                </c:pt>
                <c:pt idx="2">
                  <c:v>Münster, Regierungsbezirk</c:v>
                </c:pt>
                <c:pt idx="3">
                  <c:v>Ländlicher Raum NRW</c:v>
                </c:pt>
                <c:pt idx="4">
                  <c:v>Ballungsrand NRW</c:v>
                </c:pt>
                <c:pt idx="5">
                  <c:v>Nordrhein-Westfalen</c:v>
                </c:pt>
              </c:strCache>
            </c:strRef>
          </c:cat>
          <c:val>
            <c:numRef>
              <c:f>Auswert0!$S$53:$S$58</c:f>
              <c:numCache>
                <c:formatCode>#,##0.0</c:formatCode>
                <c:ptCount val="6"/>
                <c:pt idx="0">
                  <c:v>366.33190522585221</c:v>
                </c:pt>
                <c:pt idx="1">
                  <c:v>273.94388086693613</c:v>
                </c:pt>
                <c:pt idx="2">
                  <c:v>331.60510250956588</c:v>
                </c:pt>
                <c:pt idx="3">
                  <c:v>349.56265837842074</c:v>
                </c:pt>
                <c:pt idx="4">
                  <c:v>221.34266962276243</c:v>
                </c:pt>
                <c:pt idx="5">
                  <c:v>202.88629083274003</c:v>
                </c:pt>
              </c:numCache>
            </c:numRef>
          </c:val>
        </c:ser>
        <c:ser>
          <c:idx val="0"/>
          <c:order val="1"/>
          <c:tx>
            <c:strRef>
              <c:f>Auswert0!$T$52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inBase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Ref>
              <c:f>Auswert0!$B$53:$B$58</c:f>
              <c:strCache>
                <c:ptCount val="6"/>
                <c:pt idx="0">
                  <c:v>Region Münsterland</c:v>
                </c:pt>
                <c:pt idx="1">
                  <c:v>Region Emscher-Lippe</c:v>
                </c:pt>
                <c:pt idx="2">
                  <c:v>Münster, Regierungsbezirk</c:v>
                </c:pt>
                <c:pt idx="3">
                  <c:v>Ländlicher Raum NRW</c:v>
                </c:pt>
                <c:pt idx="4">
                  <c:v>Ballungsrand NRW</c:v>
                </c:pt>
                <c:pt idx="5">
                  <c:v>Nordrhein-Westfalen</c:v>
                </c:pt>
              </c:strCache>
            </c:strRef>
          </c:cat>
          <c:val>
            <c:numRef>
              <c:f>Auswert0!$T$53:$T$58</c:f>
              <c:numCache>
                <c:formatCode>#,##0.0</c:formatCode>
                <c:ptCount val="6"/>
                <c:pt idx="0">
                  <c:v>408.73604782408768</c:v>
                </c:pt>
                <c:pt idx="1">
                  <c:v>299.06336777894114</c:v>
                </c:pt>
                <c:pt idx="2">
                  <c:v>374.22502829148107</c:v>
                </c:pt>
                <c:pt idx="3">
                  <c:v>387.68214962741661</c:v>
                </c:pt>
                <c:pt idx="4">
                  <c:v>239.82799117842185</c:v>
                </c:pt>
                <c:pt idx="5">
                  <c:v>221.29539993953568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3066112"/>
        <c:axId val="533067648"/>
      </c:barChart>
      <c:catAx>
        <c:axId val="533066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3067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30676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3066112"/>
        <c:crosses val="autoZero"/>
        <c:crossBetween val="between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932543299908843E-2"/>
          <c:y val="8.7719799203897136E-2"/>
          <c:w val="0.82133090246125795"/>
          <c:h val="0.643278527495245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Auswert0!$V$52</c:f>
              <c:strCache>
                <c:ptCount val="1"/>
                <c:pt idx="0">
                  <c:v>PKW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Auswert0!$B$53:$B$58</c:f>
              <c:strCache>
                <c:ptCount val="6"/>
                <c:pt idx="0">
                  <c:v>Region Münsterland</c:v>
                </c:pt>
                <c:pt idx="1">
                  <c:v>Region Emscher-Lippe</c:v>
                </c:pt>
                <c:pt idx="2">
                  <c:v>Münster, Regierungsbezirk</c:v>
                </c:pt>
                <c:pt idx="3">
                  <c:v>Ländlicher Raum NRW</c:v>
                </c:pt>
                <c:pt idx="4">
                  <c:v>Ballungsrand NRW</c:v>
                </c:pt>
                <c:pt idx="5">
                  <c:v>Nordrhein-Westfalen</c:v>
                </c:pt>
              </c:strCache>
            </c:strRef>
          </c:cat>
          <c:val>
            <c:numRef>
              <c:f>Auswert0!$V$53:$V$58</c:f>
              <c:numCache>
                <c:formatCode>0.0%</c:formatCode>
                <c:ptCount val="6"/>
                <c:pt idx="0">
                  <c:v>0.20436122489840314</c:v>
                </c:pt>
                <c:pt idx="1">
                  <c:v>4.4074990015048027E-2</c:v>
                </c:pt>
                <c:pt idx="2">
                  <c:v>0.14001710201774659</c:v>
                </c:pt>
                <c:pt idx="3">
                  <c:v>0.1770550721657112</c:v>
                </c:pt>
                <c:pt idx="4">
                  <c:v>0.1212293705720955</c:v>
                </c:pt>
                <c:pt idx="5">
                  <c:v>9.7139692448051915E-2</c:v>
                </c:pt>
              </c:numCache>
            </c:numRef>
          </c:val>
        </c:ser>
        <c:ser>
          <c:idx val="1"/>
          <c:order val="1"/>
          <c:tx>
            <c:strRef>
              <c:f>Auswert0!$I$52</c:f>
              <c:strCache>
                <c:ptCount val="1"/>
                <c:pt idx="0">
                  <c:v>Siedlungsfläche für Verkehr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Auswert0!$B$53:$B$58</c:f>
              <c:strCache>
                <c:ptCount val="6"/>
                <c:pt idx="0">
                  <c:v>Region Münsterland</c:v>
                </c:pt>
                <c:pt idx="1">
                  <c:v>Region Emscher-Lippe</c:v>
                </c:pt>
                <c:pt idx="2">
                  <c:v>Münster, Regierungsbezirk</c:v>
                </c:pt>
                <c:pt idx="3">
                  <c:v>Ländlicher Raum NRW</c:v>
                </c:pt>
                <c:pt idx="4">
                  <c:v>Ballungsrand NRW</c:v>
                </c:pt>
                <c:pt idx="5">
                  <c:v>Nordrhein-Westfalen</c:v>
                </c:pt>
              </c:strCache>
            </c:strRef>
          </c:cat>
          <c:val>
            <c:numRef>
              <c:f>Auswert0!$I$53:$I$58</c:f>
              <c:numCache>
                <c:formatCode>0.0%</c:formatCode>
                <c:ptCount val="6"/>
                <c:pt idx="0">
                  <c:v>0.15174222359513029</c:v>
                </c:pt>
                <c:pt idx="1">
                  <c:v>2.6628517033300551E-2</c:v>
                </c:pt>
                <c:pt idx="2">
                  <c:v>0.12298566888191323</c:v>
                </c:pt>
                <c:pt idx="3">
                  <c:v>0.12651799895987276</c:v>
                </c:pt>
                <c:pt idx="4">
                  <c:v>0.1034886293729365</c:v>
                </c:pt>
                <c:pt idx="5">
                  <c:v>0.1057070604972358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3084032"/>
        <c:axId val="533085568"/>
      </c:barChart>
      <c:catAx>
        <c:axId val="533084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3085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30855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3084032"/>
        <c:crosses val="autoZero"/>
        <c:crossBetween val="between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690975387420233"/>
          <c:y val="2.9239766081871343E-2"/>
          <c:w val="0.12306289881494986"/>
          <c:h val="0.9356725146198829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1161501823563857E-2"/>
          <c:y val="7.4999999999999997E-2"/>
          <c:w val="0.867800611389551"/>
          <c:h val="0.694999999999999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Auswert0!$X$52</c:f>
              <c:strCache>
                <c:ptCount val="1"/>
                <c:pt idx="0">
                  <c:v>1995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inBase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Ref>
              <c:f>Auswert0!$B$53:$B$58</c:f>
              <c:strCache>
                <c:ptCount val="6"/>
                <c:pt idx="0">
                  <c:v>Region Münsterland</c:v>
                </c:pt>
                <c:pt idx="1">
                  <c:v>Region Emscher-Lippe</c:v>
                </c:pt>
                <c:pt idx="2">
                  <c:v>Münster, Regierungsbezirk</c:v>
                </c:pt>
                <c:pt idx="3">
                  <c:v>Ländlicher Raum NRW</c:v>
                </c:pt>
                <c:pt idx="4">
                  <c:v>Ballungsrand NRW</c:v>
                </c:pt>
                <c:pt idx="5">
                  <c:v>Nordrhein-Westfalen</c:v>
                </c:pt>
              </c:strCache>
            </c:strRef>
          </c:cat>
          <c:val>
            <c:numRef>
              <c:f>Auswert0!$X$53:$X$58</c:f>
              <c:numCache>
                <c:formatCode>#,##0.0</c:formatCode>
                <c:ptCount val="6"/>
                <c:pt idx="0">
                  <c:v>414.29296154199966</c:v>
                </c:pt>
                <c:pt idx="1">
                  <c:v>184.35751372678754</c:v>
                </c:pt>
                <c:pt idx="2">
                  <c:v>321.98937278026011</c:v>
                </c:pt>
                <c:pt idx="3">
                  <c:v>429.7504625765971</c:v>
                </c:pt>
                <c:pt idx="4">
                  <c:v>182.96829752008097</c:v>
                </c:pt>
                <c:pt idx="5">
                  <c:v>252.67758398574676</c:v>
                </c:pt>
              </c:numCache>
            </c:numRef>
          </c:val>
        </c:ser>
        <c:ser>
          <c:idx val="0"/>
          <c:order val="1"/>
          <c:tx>
            <c:strRef>
              <c:f>Auswert0!$Y$52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inBase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Ref>
              <c:f>Auswert0!$B$53:$B$58</c:f>
              <c:strCache>
                <c:ptCount val="6"/>
                <c:pt idx="0">
                  <c:v>Region Münsterland</c:v>
                </c:pt>
                <c:pt idx="1">
                  <c:v>Region Emscher-Lippe</c:v>
                </c:pt>
                <c:pt idx="2">
                  <c:v>Münster, Regierungsbezirk</c:v>
                </c:pt>
                <c:pt idx="3">
                  <c:v>Ländlicher Raum NRW</c:v>
                </c:pt>
                <c:pt idx="4">
                  <c:v>Ballungsrand NRW</c:v>
                </c:pt>
                <c:pt idx="5">
                  <c:v>Nordrhein-Westfalen</c:v>
                </c:pt>
              </c:strCache>
            </c:strRef>
          </c:cat>
          <c:val>
            <c:numRef>
              <c:f>Auswert0!$Y$53:$Y$58</c:f>
              <c:numCache>
                <c:formatCode>#,##0.0</c:formatCode>
                <c:ptCount val="6"/>
                <c:pt idx="0">
                  <c:v>396.19234402572732</c:v>
                </c:pt>
                <c:pt idx="1">
                  <c:v>181.27690322181778</c:v>
                </c:pt>
                <c:pt idx="2">
                  <c:v>317.17897084571922</c:v>
                </c:pt>
                <c:pt idx="3">
                  <c:v>411.29904844903558</c:v>
                </c:pt>
                <c:pt idx="4">
                  <c:v>180.07326703020158</c:v>
                </c:pt>
                <c:pt idx="5">
                  <c:v>254.65069814311917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3140608"/>
        <c:axId val="533142144"/>
      </c:barChart>
      <c:catAx>
        <c:axId val="53314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3142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31421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3140608"/>
        <c:crosses val="autoZero"/>
        <c:crossBetween val="between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trlProps/ctrlProp1.xml><?xml version="1.0" encoding="utf-8"?>
<formControlPr xmlns="http://schemas.microsoft.com/office/spreadsheetml/2009/9/main" objectType="List" dx="16" fmlaLink="Zuordnungen!$F$4" fmlaRange="Zuordnungen!$F$2:$F$3" noThreeD="1" val="0"/>
</file>

<file path=xl/ctrlProps/ctrlProp10.xml><?xml version="1.0" encoding="utf-8"?>
<formControlPr xmlns="http://schemas.microsoft.com/office/spreadsheetml/2009/9/main" objectType="List" dx="16" fmlaLink="Zuordnungen!$D$12" fmlaRange="Zuordnungen!$B$2:$B$458" noThreeD="1" val="0"/>
</file>

<file path=xl/ctrlProps/ctrlProp11.xml><?xml version="1.0" encoding="utf-8"?>
<formControlPr xmlns="http://schemas.microsoft.com/office/spreadsheetml/2009/9/main" objectType="List" dx="16" fmlaLink="Zuordnungen!$F$4" fmlaRange="Zuordnungen!$F$2:$F$3" noThreeD="1" val="0"/>
</file>

<file path=xl/ctrlProps/ctrlProp2.xml><?xml version="1.0" encoding="utf-8"?>
<formControlPr xmlns="http://schemas.microsoft.com/office/spreadsheetml/2009/9/main" objectType="List" dx="16" fmlaLink="Zuordnungen!$F$4" fmlaRange="Zuordnungen!$F$2:$F$3" noThreeD="1" val="0"/>
</file>

<file path=xl/ctrlProps/ctrlProp3.xml><?xml version="1.0" encoding="utf-8"?>
<formControlPr xmlns="http://schemas.microsoft.com/office/spreadsheetml/2009/9/main" objectType="List" dx="16" fmlaLink="Zuordnungen!$F$4" fmlaRange="Zuordnungen!$F$2:$F$3" noThreeD="1" val="0"/>
</file>

<file path=xl/ctrlProps/ctrlProp4.xml><?xml version="1.0" encoding="utf-8"?>
<formControlPr xmlns="http://schemas.microsoft.com/office/spreadsheetml/2009/9/main" objectType="List" dx="16" fmlaLink="Zuordnungen!$F$4" fmlaRange="Zuordnungen!$F$2:$F$3" noThreeD="1" val="0"/>
</file>

<file path=xl/ctrlProps/ctrlProp5.xml><?xml version="1.0" encoding="utf-8"?>
<formControlPr xmlns="http://schemas.microsoft.com/office/spreadsheetml/2009/9/main" objectType="List" dx="16" fmlaLink="Zuordnungen!$D$2" fmlaRange="Zuordnungen!$B$2:$B$458" noThreeD="1" sel="204" val="202"/>
</file>

<file path=xl/ctrlProps/ctrlProp6.xml><?xml version="1.0" encoding="utf-8"?>
<formControlPr xmlns="http://schemas.microsoft.com/office/spreadsheetml/2009/9/main" objectType="List" dx="16" fmlaLink="Zuordnungen!$D$4" fmlaRange="Zuordnungen!$B$2:$B$458" noThreeD="1" sel="205" val="202"/>
</file>

<file path=xl/ctrlProps/ctrlProp7.xml><?xml version="1.0" encoding="utf-8"?>
<formControlPr xmlns="http://schemas.microsoft.com/office/spreadsheetml/2009/9/main" objectType="List" dx="16" fmlaLink="Zuordnungen!$D$6" fmlaRange="Zuordnungen!$B$2:$B$458" noThreeD="1" sel="203" val="202"/>
</file>

<file path=xl/ctrlProps/ctrlProp8.xml><?xml version="1.0" encoding="utf-8"?>
<formControlPr xmlns="http://schemas.microsoft.com/office/spreadsheetml/2009/9/main" objectType="List" dx="16" fmlaLink="Zuordnungen!$D$8" fmlaRange="Zuordnungen!$B$2:$B$458" noThreeD="1" sel="22" val="0"/>
</file>

<file path=xl/ctrlProps/ctrlProp9.xml><?xml version="1.0" encoding="utf-8"?>
<formControlPr xmlns="http://schemas.microsoft.com/office/spreadsheetml/2009/9/main" objectType="List" dx="16" fmlaLink="Zuordnungen!$D$10" fmlaRange="Zuordnungen!$B$2:$B$458" noThreeD="1" sel="20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16</xdr:row>
      <xdr:rowOff>19050</xdr:rowOff>
    </xdr:from>
    <xdr:to>
      <xdr:col>16</xdr:col>
      <xdr:colOff>590550</xdr:colOff>
      <xdr:row>26</xdr:row>
      <xdr:rowOff>152400</xdr:rowOff>
    </xdr:to>
    <xdr:graphicFrame macro="">
      <xdr:nvGraphicFramePr>
        <xdr:cNvPr id="8252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28575</xdr:colOff>
      <xdr:row>63</xdr:row>
      <xdr:rowOff>38100</xdr:rowOff>
    </xdr:from>
    <xdr:to>
      <xdr:col>16</xdr:col>
      <xdr:colOff>228600</xdr:colOff>
      <xdr:row>73</xdr:row>
      <xdr:rowOff>142875</xdr:rowOff>
    </xdr:to>
    <xdr:graphicFrame macro="">
      <xdr:nvGraphicFramePr>
        <xdr:cNvPr id="8253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19050</xdr:colOff>
      <xdr:row>75</xdr:row>
      <xdr:rowOff>47625</xdr:rowOff>
    </xdr:from>
    <xdr:to>
      <xdr:col>15</xdr:col>
      <xdr:colOff>581025</xdr:colOff>
      <xdr:row>87</xdr:row>
      <xdr:rowOff>123825</xdr:rowOff>
    </xdr:to>
    <xdr:graphicFrame macro="">
      <xdr:nvGraphicFramePr>
        <xdr:cNvPr id="8254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28575</xdr:colOff>
      <xdr:row>109</xdr:row>
      <xdr:rowOff>38100</xdr:rowOff>
    </xdr:from>
    <xdr:to>
      <xdr:col>16</xdr:col>
      <xdr:colOff>523875</xdr:colOff>
      <xdr:row>119</xdr:row>
      <xdr:rowOff>142875</xdr:rowOff>
    </xdr:to>
    <xdr:graphicFrame macro="">
      <xdr:nvGraphicFramePr>
        <xdr:cNvPr id="8255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19050</xdr:colOff>
      <xdr:row>121</xdr:row>
      <xdr:rowOff>47625</xdr:rowOff>
    </xdr:from>
    <xdr:to>
      <xdr:col>15</xdr:col>
      <xdr:colOff>581025</xdr:colOff>
      <xdr:row>133</xdr:row>
      <xdr:rowOff>123825</xdr:rowOff>
    </xdr:to>
    <xdr:graphicFrame macro="">
      <xdr:nvGraphicFramePr>
        <xdr:cNvPr id="8256" name="Diagram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28575</xdr:colOff>
      <xdr:row>156</xdr:row>
      <xdr:rowOff>38100</xdr:rowOff>
    </xdr:from>
    <xdr:to>
      <xdr:col>16</xdr:col>
      <xdr:colOff>352425</xdr:colOff>
      <xdr:row>166</xdr:row>
      <xdr:rowOff>142875</xdr:rowOff>
    </xdr:to>
    <xdr:graphicFrame macro="">
      <xdr:nvGraphicFramePr>
        <xdr:cNvPr id="8257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19050</xdr:colOff>
      <xdr:row>168</xdr:row>
      <xdr:rowOff>47625</xdr:rowOff>
    </xdr:from>
    <xdr:to>
      <xdr:col>15</xdr:col>
      <xdr:colOff>581025</xdr:colOff>
      <xdr:row>180</xdr:row>
      <xdr:rowOff>123825</xdr:rowOff>
    </xdr:to>
    <xdr:graphicFrame macro="">
      <xdr:nvGraphicFramePr>
        <xdr:cNvPr id="8258" name="Diagramm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0</xdr:row>
          <xdr:rowOff>352425</xdr:rowOff>
        </xdr:from>
        <xdr:to>
          <xdr:col>18</xdr:col>
          <xdr:colOff>19050</xdr:colOff>
          <xdr:row>1</xdr:row>
          <xdr:rowOff>238125</xdr:rowOff>
        </xdr:to>
        <xdr:sp macro="" textlink="">
          <xdr:nvSpPr>
            <xdr:cNvPr id="7169" name="List Box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285750</xdr:colOff>
          <xdr:row>47</xdr:row>
          <xdr:rowOff>361950</xdr:rowOff>
        </xdr:from>
        <xdr:to>
          <xdr:col>18</xdr:col>
          <xdr:colOff>257175</xdr:colOff>
          <xdr:row>48</xdr:row>
          <xdr:rowOff>247650</xdr:rowOff>
        </xdr:to>
        <xdr:sp macro="" textlink="">
          <xdr:nvSpPr>
            <xdr:cNvPr id="7170" name="List Box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285750</xdr:colOff>
          <xdr:row>93</xdr:row>
          <xdr:rowOff>371475</xdr:rowOff>
        </xdr:from>
        <xdr:to>
          <xdr:col>18</xdr:col>
          <xdr:colOff>257175</xdr:colOff>
          <xdr:row>94</xdr:row>
          <xdr:rowOff>257175</xdr:rowOff>
        </xdr:to>
        <xdr:sp macro="" textlink="">
          <xdr:nvSpPr>
            <xdr:cNvPr id="7171" name="List Box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304800</xdr:colOff>
          <xdr:row>140</xdr:row>
          <xdr:rowOff>361950</xdr:rowOff>
        </xdr:from>
        <xdr:to>
          <xdr:col>18</xdr:col>
          <xdr:colOff>276225</xdr:colOff>
          <xdr:row>141</xdr:row>
          <xdr:rowOff>247650</xdr:rowOff>
        </xdr:to>
        <xdr:sp macro="" textlink="">
          <xdr:nvSpPr>
            <xdr:cNvPr id="7172" name="List Box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4</xdr:row>
          <xdr:rowOff>19050</xdr:rowOff>
        </xdr:from>
        <xdr:to>
          <xdr:col>1</xdr:col>
          <xdr:colOff>0</xdr:colOff>
          <xdr:row>25</xdr:row>
          <xdr:rowOff>0</xdr:rowOff>
        </xdr:to>
        <xdr:sp macro="" textlink="">
          <xdr:nvSpPr>
            <xdr:cNvPr id="4097" name="List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</xdr:row>
          <xdr:rowOff>19050</xdr:rowOff>
        </xdr:from>
        <xdr:to>
          <xdr:col>2</xdr:col>
          <xdr:colOff>0</xdr:colOff>
          <xdr:row>25</xdr:row>
          <xdr:rowOff>0</xdr:rowOff>
        </xdr:to>
        <xdr:sp macro="" textlink="">
          <xdr:nvSpPr>
            <xdr:cNvPr id="4104" name="List Box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19050</xdr:rowOff>
        </xdr:from>
        <xdr:to>
          <xdr:col>3</xdr:col>
          <xdr:colOff>0</xdr:colOff>
          <xdr:row>25</xdr:row>
          <xdr:rowOff>0</xdr:rowOff>
        </xdr:to>
        <xdr:sp macro="" textlink="">
          <xdr:nvSpPr>
            <xdr:cNvPr id="4105" name="List Box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4</xdr:row>
          <xdr:rowOff>19050</xdr:rowOff>
        </xdr:from>
        <xdr:to>
          <xdr:col>4</xdr:col>
          <xdr:colOff>0</xdr:colOff>
          <xdr:row>25</xdr:row>
          <xdr:rowOff>0</xdr:rowOff>
        </xdr:to>
        <xdr:sp macro="" textlink="">
          <xdr:nvSpPr>
            <xdr:cNvPr id="4106" name="List Box 10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4</xdr:row>
          <xdr:rowOff>19050</xdr:rowOff>
        </xdr:from>
        <xdr:to>
          <xdr:col>5</xdr:col>
          <xdr:colOff>0</xdr:colOff>
          <xdr:row>25</xdr:row>
          <xdr:rowOff>0</xdr:rowOff>
        </xdr:to>
        <xdr:sp macro="" textlink="">
          <xdr:nvSpPr>
            <xdr:cNvPr id="4107" name="List Box 11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4</xdr:row>
          <xdr:rowOff>19050</xdr:rowOff>
        </xdr:from>
        <xdr:to>
          <xdr:col>6</xdr:col>
          <xdr:colOff>0</xdr:colOff>
          <xdr:row>25</xdr:row>
          <xdr:rowOff>0</xdr:rowOff>
        </xdr:to>
        <xdr:sp macro="" textlink="">
          <xdr:nvSpPr>
            <xdr:cNvPr id="4108" name="List Box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13</xdr:row>
          <xdr:rowOff>9525</xdr:rowOff>
        </xdr:from>
        <xdr:to>
          <xdr:col>6</xdr:col>
          <xdr:colOff>600075</xdr:colOff>
          <xdr:row>14</xdr:row>
          <xdr:rowOff>114300</xdr:rowOff>
        </xdr:to>
        <xdr:sp macro="" textlink="">
          <xdr:nvSpPr>
            <xdr:cNvPr id="4124" name="List Box 28" hidden="1">
              <a:extLst>
                <a:ext uri="{63B3BB69-23CF-44E3-9099-C40C66FF867C}">
                  <a14:compatExt spid="_x0000_s4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0</xdr:row>
          <xdr:rowOff>66675</xdr:rowOff>
        </xdr:from>
        <xdr:to>
          <xdr:col>15</xdr:col>
          <xdr:colOff>104775</xdr:colOff>
          <xdr:row>56</xdr:row>
          <xdr:rowOff>38100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%230%20Fl&#228;chenbestand%20Quelle%20nach%20Neuspeicherung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swertung"/>
      <sheetName val="Prüfung"/>
      <sheetName val="AuswFl"/>
      <sheetName val="Fl_akt"/>
      <sheetName val="Fl_95_00"/>
      <sheetName val="Bv_akt"/>
      <sheetName val="Bv_95_00"/>
      <sheetName val="SVP_akt"/>
      <sheetName val="SVP_95_00"/>
      <sheetName val="PKW_akt"/>
      <sheetName val="PKW_95_00"/>
    </sheetNames>
    <sheetDataSet>
      <sheetData sheetId="0"/>
      <sheetData sheetId="1">
        <row r="4">
          <cell r="N4">
            <v>0</v>
          </cell>
          <cell r="O4">
            <v>0</v>
          </cell>
        </row>
        <row r="5">
          <cell r="N5">
            <v>10000</v>
          </cell>
          <cell r="O5">
            <v>200000</v>
          </cell>
        </row>
        <row r="6">
          <cell r="N6">
            <v>25000</v>
          </cell>
          <cell r="O6">
            <v>275000</v>
          </cell>
        </row>
        <row r="7">
          <cell r="N7">
            <v>60000</v>
          </cell>
          <cell r="O7">
            <v>350000</v>
          </cell>
        </row>
        <row r="8">
          <cell r="N8">
            <v>100000</v>
          </cell>
          <cell r="O8">
            <v>425000</v>
          </cell>
        </row>
        <row r="9">
          <cell r="N9">
            <v>150000</v>
          </cell>
          <cell r="O9">
            <v>500000</v>
          </cell>
        </row>
        <row r="10">
          <cell r="N10">
            <v>300000</v>
          </cell>
        </row>
        <row r="11">
          <cell r="N11">
            <v>500000</v>
          </cell>
        </row>
      </sheetData>
      <sheetData sheetId="2"/>
      <sheetData sheetId="3">
        <row r="9">
          <cell r="A9">
            <v>50000000</v>
          </cell>
          <cell r="B9">
            <v>2015</v>
          </cell>
          <cell r="C9">
            <v>34112.519099999998</v>
          </cell>
          <cell r="D9">
            <v>7828.0856999999996</v>
          </cell>
          <cell r="E9">
            <v>2309.1336999999999</v>
          </cell>
          <cell r="F9">
            <v>1390.7752</v>
          </cell>
          <cell r="G9">
            <v>2454.7599</v>
          </cell>
        </row>
        <row r="10">
          <cell r="A10">
            <v>51000000</v>
          </cell>
          <cell r="B10">
            <v>2015</v>
          </cell>
          <cell r="C10">
            <v>5292.4205000000002</v>
          </cell>
          <cell r="D10">
            <v>1785.9855</v>
          </cell>
          <cell r="E10">
            <v>528.62570000000005</v>
          </cell>
          <cell r="F10">
            <v>330.41109999999998</v>
          </cell>
          <cell r="G10">
            <v>472.91239999999999</v>
          </cell>
        </row>
        <row r="11">
          <cell r="A11">
            <v>51110000</v>
          </cell>
          <cell r="B11">
            <v>2015</v>
          </cell>
          <cell r="C11">
            <v>217.411</v>
          </cell>
          <cell r="D11">
            <v>131.88579999999999</v>
          </cell>
          <cell r="E11">
            <v>33.273899999999998</v>
          </cell>
          <cell r="F11">
            <v>20.227900000000002</v>
          </cell>
          <cell r="G11">
            <v>37.081000000000003</v>
          </cell>
        </row>
        <row r="12">
          <cell r="A12">
            <v>51120000</v>
          </cell>
          <cell r="B12">
            <v>2015</v>
          </cell>
          <cell r="C12">
            <v>232.79499999999999</v>
          </cell>
          <cell r="D12">
            <v>146.64230000000001</v>
          </cell>
          <cell r="E12">
            <v>36.192500000000003</v>
          </cell>
          <cell r="F12">
            <v>35.398699999999998</v>
          </cell>
          <cell r="G12">
            <v>36.568199999999997</v>
          </cell>
        </row>
        <row r="13">
          <cell r="A13">
            <v>51130000</v>
          </cell>
          <cell r="B13">
            <v>2015</v>
          </cell>
          <cell r="C13">
            <v>210.339</v>
          </cell>
          <cell r="D13">
            <v>142.27090000000001</v>
          </cell>
          <cell r="E13">
            <v>46.5047</v>
          </cell>
          <cell r="F13">
            <v>24.217700000000001</v>
          </cell>
          <cell r="G13">
            <v>29.4541</v>
          </cell>
        </row>
        <row r="14">
          <cell r="A14">
            <v>51140000</v>
          </cell>
          <cell r="B14">
            <v>2015</v>
          </cell>
          <cell r="C14">
            <v>137.7748</v>
          </cell>
          <cell r="D14">
            <v>76.982200000000006</v>
          </cell>
          <cell r="E14">
            <v>22.603200000000001</v>
          </cell>
          <cell r="F14">
            <v>14.82</v>
          </cell>
          <cell r="G14">
            <v>16.275500000000001</v>
          </cell>
        </row>
        <row r="15">
          <cell r="A15">
            <v>51160000</v>
          </cell>
          <cell r="B15">
            <v>2015</v>
          </cell>
          <cell r="C15">
            <v>170.4692</v>
          </cell>
          <cell r="D15">
            <v>84.213399999999993</v>
          </cell>
          <cell r="E15">
            <v>26.082899999999999</v>
          </cell>
          <cell r="F15">
            <v>11.204800000000001</v>
          </cell>
          <cell r="G15">
            <v>20.847999999999999</v>
          </cell>
        </row>
        <row r="16">
          <cell r="A16">
            <v>51170000</v>
          </cell>
          <cell r="B16">
            <v>2015</v>
          </cell>
          <cell r="C16">
            <v>91.279600000000002</v>
          </cell>
          <cell r="D16">
            <v>50.854399999999998</v>
          </cell>
          <cell r="E16">
            <v>17.906500000000001</v>
          </cell>
          <cell r="F16">
            <v>7.8545999999999996</v>
          </cell>
          <cell r="G16">
            <v>12.6722</v>
          </cell>
        </row>
        <row r="17">
          <cell r="A17">
            <v>51190000</v>
          </cell>
          <cell r="B17">
            <v>2015</v>
          </cell>
          <cell r="C17">
            <v>77.094899999999996</v>
          </cell>
          <cell r="D17">
            <v>58.3581</v>
          </cell>
          <cell r="E17">
            <v>18.575600000000001</v>
          </cell>
          <cell r="F17">
            <v>10.022500000000001</v>
          </cell>
          <cell r="G17">
            <v>13.6439</v>
          </cell>
        </row>
        <row r="18">
          <cell r="A18">
            <v>51200000</v>
          </cell>
          <cell r="B18">
            <v>2015</v>
          </cell>
          <cell r="C18">
            <v>74.516900000000007</v>
          </cell>
          <cell r="D18">
            <v>32.8322</v>
          </cell>
          <cell r="E18">
            <v>10.672000000000001</v>
          </cell>
          <cell r="F18">
            <v>5.7554999999999996</v>
          </cell>
          <cell r="G18">
            <v>6.9950000000000001</v>
          </cell>
        </row>
        <row r="19">
          <cell r="A19">
            <v>51220000</v>
          </cell>
          <cell r="B19">
            <v>2015</v>
          </cell>
          <cell r="C19">
            <v>89.5441</v>
          </cell>
          <cell r="D19">
            <v>43.4407</v>
          </cell>
          <cell r="E19">
            <v>17.484100000000002</v>
          </cell>
          <cell r="F19">
            <v>5.5269000000000004</v>
          </cell>
          <cell r="G19">
            <v>8.4161000000000001</v>
          </cell>
        </row>
        <row r="20">
          <cell r="A20">
            <v>51240000</v>
          </cell>
          <cell r="B20">
            <v>2015</v>
          </cell>
          <cell r="C20">
            <v>168.3879</v>
          </cell>
          <cell r="D20">
            <v>82.748400000000004</v>
          </cell>
          <cell r="E20">
            <v>26.9741</v>
          </cell>
          <cell r="F20">
            <v>12.1051</v>
          </cell>
          <cell r="G20">
            <v>19.606999999999999</v>
          </cell>
        </row>
        <row r="21">
          <cell r="A21">
            <v>51540000</v>
          </cell>
          <cell r="B21">
            <v>2015</v>
          </cell>
          <cell r="C21">
            <v>1232.9887000000001</v>
          </cell>
          <cell r="D21">
            <v>207.04669999999999</v>
          </cell>
          <cell r="E21">
            <v>53.577599999999997</v>
          </cell>
          <cell r="F21">
            <v>48.7303</v>
          </cell>
          <cell r="G21">
            <v>63.697699999999998</v>
          </cell>
        </row>
        <row r="22">
          <cell r="A22">
            <v>51540040</v>
          </cell>
          <cell r="B22">
            <v>2015</v>
          </cell>
          <cell r="C22">
            <v>61.312199999999997</v>
          </cell>
          <cell r="D22">
            <v>10.7454</v>
          </cell>
          <cell r="E22">
            <v>2.8254000000000001</v>
          </cell>
          <cell r="F22">
            <v>2.0512999999999999</v>
          </cell>
          <cell r="G22">
            <v>2.5146000000000002</v>
          </cell>
        </row>
        <row r="23">
          <cell r="A23">
            <v>51540080</v>
          </cell>
          <cell r="B23">
            <v>2015</v>
          </cell>
          <cell r="C23">
            <v>80.400700000000001</v>
          </cell>
          <cell r="D23">
            <v>18.561</v>
          </cell>
          <cell r="E23">
            <v>5.1561000000000003</v>
          </cell>
          <cell r="F23">
            <v>3.9935999999999998</v>
          </cell>
          <cell r="G23">
            <v>5.9458000000000002</v>
          </cell>
        </row>
        <row r="24">
          <cell r="A24">
            <v>51540120</v>
          </cell>
          <cell r="B24">
            <v>2015</v>
          </cell>
          <cell r="C24">
            <v>96.971299999999999</v>
          </cell>
          <cell r="D24">
            <v>21.1404</v>
          </cell>
          <cell r="E24">
            <v>5.4145000000000003</v>
          </cell>
          <cell r="F24">
            <v>5.4710000000000001</v>
          </cell>
          <cell r="G24">
            <v>5.6722000000000001</v>
          </cell>
        </row>
        <row r="25">
          <cell r="A25">
            <v>51540160</v>
          </cell>
          <cell r="B25">
            <v>2015</v>
          </cell>
          <cell r="C25">
            <v>115.4298</v>
          </cell>
          <cell r="D25">
            <v>20.9983</v>
          </cell>
          <cell r="E25">
            <v>6.1497999999999999</v>
          </cell>
          <cell r="F25">
            <v>4.9405000000000001</v>
          </cell>
          <cell r="G25">
            <v>6.0303000000000004</v>
          </cell>
        </row>
        <row r="26">
          <cell r="A26">
            <v>51540200</v>
          </cell>
          <cell r="B26">
            <v>2015</v>
          </cell>
          <cell r="C26">
            <v>54.736199999999997</v>
          </cell>
          <cell r="D26">
            <v>9.0471000000000004</v>
          </cell>
          <cell r="E26">
            <v>2.3250000000000002</v>
          </cell>
          <cell r="F26">
            <v>1.7275</v>
          </cell>
          <cell r="G26">
            <v>2.8172000000000001</v>
          </cell>
        </row>
        <row r="27">
          <cell r="A27">
            <v>51540240</v>
          </cell>
          <cell r="B27">
            <v>2015</v>
          </cell>
          <cell r="C27">
            <v>88.196700000000007</v>
          </cell>
          <cell r="D27">
            <v>11.8103</v>
          </cell>
          <cell r="E27">
            <v>2.6219999999999999</v>
          </cell>
          <cell r="F27">
            <v>2.9032</v>
          </cell>
          <cell r="G27">
            <v>3.5564</v>
          </cell>
        </row>
        <row r="28">
          <cell r="A28">
            <v>51540280</v>
          </cell>
          <cell r="B28">
            <v>2015</v>
          </cell>
          <cell r="C28">
            <v>58.172499999999999</v>
          </cell>
          <cell r="D28">
            <v>8.2669999999999995</v>
          </cell>
          <cell r="E28">
            <v>2.0745</v>
          </cell>
          <cell r="F28">
            <v>1.6566000000000001</v>
          </cell>
          <cell r="G28">
            <v>3.2147999999999999</v>
          </cell>
        </row>
        <row r="29">
          <cell r="A29">
            <v>51540320</v>
          </cell>
          <cell r="B29">
            <v>2015</v>
          </cell>
          <cell r="C29">
            <v>100.6395</v>
          </cell>
          <cell r="D29">
            <v>17.5504</v>
          </cell>
          <cell r="E29">
            <v>4.2953999999999999</v>
          </cell>
          <cell r="F29">
            <v>4.6471999999999998</v>
          </cell>
          <cell r="G29">
            <v>5.2724000000000002</v>
          </cell>
        </row>
        <row r="30">
          <cell r="A30">
            <v>51540360</v>
          </cell>
          <cell r="B30">
            <v>2015</v>
          </cell>
          <cell r="C30">
            <v>97.761499999999998</v>
          </cell>
          <cell r="D30">
            <v>21.395700000000001</v>
          </cell>
          <cell r="E30">
            <v>7.8930999999999996</v>
          </cell>
          <cell r="F30">
            <v>3.9129999999999998</v>
          </cell>
          <cell r="G30">
            <v>4.9862000000000002</v>
          </cell>
        </row>
        <row r="31">
          <cell r="A31">
            <v>51540400</v>
          </cell>
          <cell r="B31">
            <v>2015</v>
          </cell>
          <cell r="C31">
            <v>76.887299999999996</v>
          </cell>
          <cell r="D31">
            <v>7.7702999999999998</v>
          </cell>
          <cell r="E31">
            <v>2.5316000000000001</v>
          </cell>
          <cell r="F31">
            <v>1.6449</v>
          </cell>
          <cell r="G31">
            <v>2.5255000000000001</v>
          </cell>
        </row>
        <row r="32">
          <cell r="A32">
            <v>51540440</v>
          </cell>
          <cell r="B32">
            <v>2015</v>
          </cell>
          <cell r="C32">
            <v>109.8618</v>
          </cell>
          <cell r="D32">
            <v>13.624599999999999</v>
          </cell>
          <cell r="E32">
            <v>4.0576999999999996</v>
          </cell>
          <cell r="F32">
            <v>2.7995000000000001</v>
          </cell>
          <cell r="G32">
            <v>4.5060000000000002</v>
          </cell>
        </row>
        <row r="33">
          <cell r="A33">
            <v>51540480</v>
          </cell>
          <cell r="B33">
            <v>2015</v>
          </cell>
          <cell r="C33">
            <v>30.0259</v>
          </cell>
          <cell r="D33">
            <v>4.6035000000000004</v>
          </cell>
          <cell r="E33">
            <v>1.2005999999999999</v>
          </cell>
          <cell r="F33">
            <v>0.6512</v>
          </cell>
          <cell r="G33">
            <v>1.7073</v>
          </cell>
        </row>
        <row r="34">
          <cell r="A34">
            <v>51540520</v>
          </cell>
          <cell r="B34">
            <v>2015</v>
          </cell>
          <cell r="C34">
            <v>74.035499999999999</v>
          </cell>
          <cell r="D34">
            <v>15.3401</v>
          </cell>
          <cell r="E34">
            <v>2.3359000000000001</v>
          </cell>
          <cell r="F34">
            <v>5.9036</v>
          </cell>
          <cell r="G34">
            <v>4.5374999999999996</v>
          </cell>
        </row>
        <row r="35">
          <cell r="A35">
            <v>51540560</v>
          </cell>
          <cell r="B35">
            <v>2015</v>
          </cell>
          <cell r="C35">
            <v>60.927300000000002</v>
          </cell>
          <cell r="D35">
            <v>6.6144999999999996</v>
          </cell>
          <cell r="E35">
            <v>1.4854000000000001</v>
          </cell>
          <cell r="F35">
            <v>2.0465</v>
          </cell>
          <cell r="G35">
            <v>2.1879</v>
          </cell>
        </row>
        <row r="36">
          <cell r="A36">
            <v>51540600</v>
          </cell>
          <cell r="B36">
            <v>2015</v>
          </cell>
          <cell r="C36">
            <v>48.139000000000003</v>
          </cell>
          <cell r="D36">
            <v>7.1352000000000002</v>
          </cell>
          <cell r="E36">
            <v>1.3042</v>
          </cell>
          <cell r="F36">
            <v>1.7935000000000001</v>
          </cell>
          <cell r="G36">
            <v>2.8767</v>
          </cell>
        </row>
        <row r="37">
          <cell r="A37">
            <v>51540640</v>
          </cell>
          <cell r="B37">
            <v>2015</v>
          </cell>
          <cell r="C37">
            <v>79.491500000000002</v>
          </cell>
          <cell r="D37">
            <v>12.4429</v>
          </cell>
          <cell r="E37">
            <v>1.9064000000000001</v>
          </cell>
          <cell r="F37">
            <v>2.5872000000000002</v>
          </cell>
          <cell r="G37">
            <v>5.3468999999999998</v>
          </cell>
        </row>
        <row r="38">
          <cell r="A38">
            <v>51580000</v>
          </cell>
          <cell r="B38">
            <v>2015</v>
          </cell>
          <cell r="C38">
            <v>407.2167</v>
          </cell>
          <cell r="D38">
            <v>162.9452</v>
          </cell>
          <cell r="E38">
            <v>53.622399999999999</v>
          </cell>
          <cell r="F38">
            <v>28.436299999999999</v>
          </cell>
          <cell r="G38">
            <v>38.465200000000003</v>
          </cell>
        </row>
        <row r="39">
          <cell r="A39">
            <v>51580040</v>
          </cell>
          <cell r="B39">
            <v>2015</v>
          </cell>
          <cell r="C39">
            <v>26.883600000000001</v>
          </cell>
          <cell r="D39">
            <v>11.595000000000001</v>
          </cell>
          <cell r="E39">
            <v>4.1134000000000004</v>
          </cell>
          <cell r="F39">
            <v>1.5784</v>
          </cell>
          <cell r="G39">
            <v>3.1638000000000002</v>
          </cell>
        </row>
        <row r="40">
          <cell r="A40">
            <v>51580080</v>
          </cell>
          <cell r="B40">
            <v>2015</v>
          </cell>
          <cell r="C40">
            <v>24.194500000000001</v>
          </cell>
          <cell r="D40">
            <v>11.6051</v>
          </cell>
          <cell r="E40">
            <v>4.0404999999999998</v>
          </cell>
          <cell r="F40">
            <v>1.6202000000000001</v>
          </cell>
          <cell r="G40">
            <v>2.7107000000000001</v>
          </cell>
        </row>
        <row r="41">
          <cell r="A41">
            <v>51580120</v>
          </cell>
          <cell r="B41">
            <v>2015</v>
          </cell>
          <cell r="C41">
            <v>27.522200000000002</v>
          </cell>
          <cell r="D41">
            <v>9.7055000000000007</v>
          </cell>
          <cell r="E41">
            <v>3.4146000000000001</v>
          </cell>
          <cell r="F41">
            <v>1.4256</v>
          </cell>
          <cell r="G41">
            <v>2.0044</v>
          </cell>
        </row>
        <row r="42">
          <cell r="A42">
            <v>51580160</v>
          </cell>
          <cell r="B42">
            <v>2015</v>
          </cell>
          <cell r="C42">
            <v>25.9495</v>
          </cell>
          <cell r="D42">
            <v>15.0939</v>
          </cell>
          <cell r="E42">
            <v>5.0856000000000003</v>
          </cell>
          <cell r="F42">
            <v>2.7843</v>
          </cell>
          <cell r="G42">
            <v>3.2829999999999999</v>
          </cell>
        </row>
        <row r="43">
          <cell r="A43">
            <v>51580200</v>
          </cell>
          <cell r="B43">
            <v>2015</v>
          </cell>
          <cell r="C43">
            <v>41.148899999999998</v>
          </cell>
          <cell r="D43">
            <v>21.182700000000001</v>
          </cell>
          <cell r="E43">
            <v>6.9901999999999997</v>
          </cell>
          <cell r="F43">
            <v>3.7505000000000002</v>
          </cell>
          <cell r="G43">
            <v>5.8710000000000004</v>
          </cell>
        </row>
        <row r="44">
          <cell r="A44">
            <v>51580240</v>
          </cell>
          <cell r="B44">
            <v>2015</v>
          </cell>
          <cell r="C44">
            <v>42.5578</v>
          </cell>
          <cell r="D44">
            <v>13.5479</v>
          </cell>
          <cell r="E44">
            <v>4.5058999999999996</v>
          </cell>
          <cell r="F44">
            <v>2.2444000000000002</v>
          </cell>
          <cell r="G44">
            <v>2.7987000000000002</v>
          </cell>
        </row>
        <row r="45">
          <cell r="A45">
            <v>51580260</v>
          </cell>
          <cell r="B45">
            <v>2015</v>
          </cell>
          <cell r="C45">
            <v>23.045999999999999</v>
          </cell>
          <cell r="D45">
            <v>9.8642000000000003</v>
          </cell>
          <cell r="E45">
            <v>3.5091999999999999</v>
          </cell>
          <cell r="F45">
            <v>2.1288999999999998</v>
          </cell>
          <cell r="G45">
            <v>1.9195</v>
          </cell>
        </row>
        <row r="46">
          <cell r="A46">
            <v>51580280</v>
          </cell>
          <cell r="B46">
            <v>2015</v>
          </cell>
          <cell r="C46">
            <v>88.742199999999997</v>
          </cell>
          <cell r="D46">
            <v>32.9848</v>
          </cell>
          <cell r="E46">
            <v>10.6561</v>
          </cell>
          <cell r="F46">
            <v>4.4170999999999996</v>
          </cell>
          <cell r="G46">
            <v>8.4762000000000004</v>
          </cell>
        </row>
        <row r="47">
          <cell r="A47">
            <v>51580320</v>
          </cell>
          <cell r="B47">
            <v>2015</v>
          </cell>
          <cell r="C47">
            <v>74.902600000000007</v>
          </cell>
          <cell r="D47">
            <v>27.769500000000001</v>
          </cell>
          <cell r="E47">
            <v>8.7837999999999994</v>
          </cell>
          <cell r="F47">
            <v>5.3836000000000004</v>
          </cell>
          <cell r="G47">
            <v>6.2455999999999996</v>
          </cell>
        </row>
        <row r="48">
          <cell r="A48">
            <v>51580360</v>
          </cell>
          <cell r="B48">
            <v>2015</v>
          </cell>
          <cell r="C48">
            <v>32.269399999999997</v>
          </cell>
          <cell r="D48">
            <v>9.5966000000000005</v>
          </cell>
          <cell r="E48">
            <v>2.5230999999999999</v>
          </cell>
          <cell r="F48">
            <v>3.1032999999999999</v>
          </cell>
          <cell r="G48">
            <v>1.9923</v>
          </cell>
        </row>
        <row r="49">
          <cell r="A49">
            <v>51620000</v>
          </cell>
          <cell r="B49">
            <v>2015</v>
          </cell>
          <cell r="C49">
            <v>576.52229999999997</v>
          </cell>
          <cell r="D49">
            <v>178.82220000000001</v>
          </cell>
          <cell r="E49">
            <v>54.341200000000001</v>
          </cell>
          <cell r="F49">
            <v>33.486800000000002</v>
          </cell>
          <cell r="G49">
            <v>48.169400000000003</v>
          </cell>
        </row>
        <row r="50">
          <cell r="A50">
            <v>51620040</v>
          </cell>
          <cell r="B50">
            <v>2015</v>
          </cell>
          <cell r="C50">
            <v>85.495699999999999</v>
          </cell>
          <cell r="D50">
            <v>26.541799999999999</v>
          </cell>
          <cell r="E50">
            <v>7.4771000000000001</v>
          </cell>
          <cell r="F50">
            <v>6.4634999999999998</v>
          </cell>
          <cell r="G50">
            <v>5.9184000000000001</v>
          </cell>
        </row>
        <row r="51">
          <cell r="A51">
            <v>51620080</v>
          </cell>
          <cell r="B51">
            <v>2015</v>
          </cell>
          <cell r="C51">
            <v>102.509</v>
          </cell>
          <cell r="D51">
            <v>31.157399999999999</v>
          </cell>
          <cell r="E51">
            <v>8.3271999999999995</v>
          </cell>
          <cell r="F51">
            <v>7.0662000000000003</v>
          </cell>
          <cell r="G51">
            <v>8.6222999999999992</v>
          </cell>
        </row>
        <row r="52">
          <cell r="A52">
            <v>51620120</v>
          </cell>
          <cell r="B52">
            <v>2015</v>
          </cell>
          <cell r="C52">
            <v>71.872100000000003</v>
          </cell>
          <cell r="D52">
            <v>12.272</v>
          </cell>
          <cell r="E52">
            <v>3.6143000000000001</v>
          </cell>
          <cell r="F52">
            <v>2.2018</v>
          </cell>
          <cell r="G52">
            <v>3.6057999999999999</v>
          </cell>
        </row>
        <row r="53">
          <cell r="A53">
            <v>51620160</v>
          </cell>
          <cell r="B53">
            <v>2015</v>
          </cell>
          <cell r="C53">
            <v>37.394599999999997</v>
          </cell>
          <cell r="D53">
            <v>13.535600000000001</v>
          </cell>
          <cell r="E53">
            <v>5.2366999999999999</v>
          </cell>
          <cell r="F53">
            <v>1.6154999999999999</v>
          </cell>
          <cell r="G53">
            <v>3.9802</v>
          </cell>
        </row>
        <row r="54">
          <cell r="A54">
            <v>51620200</v>
          </cell>
          <cell r="B54">
            <v>2015</v>
          </cell>
          <cell r="C54">
            <v>55.256300000000003</v>
          </cell>
          <cell r="D54">
            <v>15.0915</v>
          </cell>
          <cell r="E54">
            <v>5.2953999999999999</v>
          </cell>
          <cell r="F54">
            <v>2.0901000000000001</v>
          </cell>
          <cell r="G54">
            <v>4.1379000000000001</v>
          </cell>
        </row>
        <row r="55">
          <cell r="A55">
            <v>51620220</v>
          </cell>
          <cell r="B55">
            <v>2015</v>
          </cell>
          <cell r="C55">
            <v>64.394599999999997</v>
          </cell>
          <cell r="D55">
            <v>20.978899999999999</v>
          </cell>
          <cell r="E55">
            <v>8.4518000000000004</v>
          </cell>
          <cell r="F55">
            <v>2.1793</v>
          </cell>
          <cell r="G55">
            <v>5.8418999999999999</v>
          </cell>
        </row>
        <row r="56">
          <cell r="A56">
            <v>51620240</v>
          </cell>
          <cell r="B56">
            <v>2015</v>
          </cell>
          <cell r="C56">
            <v>99.5214</v>
          </cell>
          <cell r="D56">
            <v>50.879100000000001</v>
          </cell>
          <cell r="E56">
            <v>13.663399999999999</v>
          </cell>
          <cell r="F56">
            <v>10.6424</v>
          </cell>
          <cell r="G56">
            <v>12.9338</v>
          </cell>
        </row>
        <row r="57">
          <cell r="A57">
            <v>51620280</v>
          </cell>
          <cell r="B57">
            <v>2015</v>
          </cell>
          <cell r="C57">
            <v>60.078600000000002</v>
          </cell>
          <cell r="D57">
            <v>8.3658999999999999</v>
          </cell>
          <cell r="E57">
            <v>2.2753000000000001</v>
          </cell>
          <cell r="F57">
            <v>1.228</v>
          </cell>
          <cell r="G57">
            <v>3.1291000000000002</v>
          </cell>
        </row>
        <row r="58">
          <cell r="A58">
            <v>51660000</v>
          </cell>
          <cell r="B58">
            <v>2015</v>
          </cell>
          <cell r="C58">
            <v>563.27760000000001</v>
          </cell>
          <cell r="D58">
            <v>145.2535</v>
          </cell>
          <cell r="E58">
            <v>44.987099999999998</v>
          </cell>
          <cell r="F58">
            <v>26.6221</v>
          </cell>
          <cell r="G58">
            <v>43.298200000000001</v>
          </cell>
        </row>
        <row r="59">
          <cell r="A59">
            <v>51660040</v>
          </cell>
          <cell r="B59">
            <v>2015</v>
          </cell>
          <cell r="C59">
            <v>61.201599999999999</v>
          </cell>
          <cell r="D59">
            <v>10.170400000000001</v>
          </cell>
          <cell r="E59">
            <v>3.1128999999999998</v>
          </cell>
          <cell r="F59">
            <v>2.1305000000000001</v>
          </cell>
          <cell r="G59">
            <v>3.3839999999999999</v>
          </cell>
        </row>
        <row r="60">
          <cell r="A60">
            <v>51660080</v>
          </cell>
          <cell r="B60">
            <v>2015</v>
          </cell>
          <cell r="C60">
            <v>30.978100000000001</v>
          </cell>
          <cell r="D60">
            <v>7.8231000000000002</v>
          </cell>
          <cell r="E60">
            <v>2.5124</v>
          </cell>
          <cell r="F60">
            <v>1.3687</v>
          </cell>
          <cell r="G60">
            <v>2.2959000000000001</v>
          </cell>
        </row>
        <row r="61">
          <cell r="A61">
            <v>51660120</v>
          </cell>
          <cell r="B61">
            <v>2015</v>
          </cell>
          <cell r="C61">
            <v>68.797799999999995</v>
          </cell>
          <cell r="D61">
            <v>16.702000000000002</v>
          </cell>
          <cell r="E61">
            <v>5.1577999999999999</v>
          </cell>
          <cell r="F61">
            <v>3.7082999999999999</v>
          </cell>
          <cell r="G61">
            <v>4.6482999999999999</v>
          </cell>
        </row>
        <row r="62">
          <cell r="A62">
            <v>51660160</v>
          </cell>
          <cell r="B62">
            <v>2015</v>
          </cell>
          <cell r="C62">
            <v>83.873699999999999</v>
          </cell>
          <cell r="D62">
            <v>21.843299999999999</v>
          </cell>
          <cell r="E62">
            <v>6.6338999999999997</v>
          </cell>
          <cell r="F62">
            <v>4.4991000000000003</v>
          </cell>
          <cell r="G62">
            <v>6.1196000000000002</v>
          </cell>
        </row>
        <row r="63">
          <cell r="A63">
            <v>51660200</v>
          </cell>
          <cell r="B63">
            <v>2015</v>
          </cell>
          <cell r="C63">
            <v>67.070899999999995</v>
          </cell>
          <cell r="D63">
            <v>15.1568</v>
          </cell>
          <cell r="E63">
            <v>3.5585</v>
          </cell>
          <cell r="F63">
            <v>1.1335</v>
          </cell>
          <cell r="G63">
            <v>6.7537000000000003</v>
          </cell>
        </row>
        <row r="64">
          <cell r="A64">
            <v>51660240</v>
          </cell>
          <cell r="B64">
            <v>2015</v>
          </cell>
          <cell r="C64">
            <v>48.108899999999998</v>
          </cell>
          <cell r="D64">
            <v>10.089700000000001</v>
          </cell>
          <cell r="E64">
            <v>3.3971</v>
          </cell>
          <cell r="F64">
            <v>1.7326999999999999</v>
          </cell>
          <cell r="G64">
            <v>3.3098000000000001</v>
          </cell>
        </row>
        <row r="65">
          <cell r="A65">
            <v>51660280</v>
          </cell>
          <cell r="B65">
            <v>2015</v>
          </cell>
          <cell r="C65">
            <v>44.342700000000001</v>
          </cell>
          <cell r="D65">
            <v>10.956899999999999</v>
          </cell>
          <cell r="E65">
            <v>4.0397999999999996</v>
          </cell>
          <cell r="F65">
            <v>2.2465000000000002</v>
          </cell>
          <cell r="G65">
            <v>2.7370000000000001</v>
          </cell>
        </row>
        <row r="66">
          <cell r="A66">
            <v>51660320</v>
          </cell>
          <cell r="B66">
            <v>2015</v>
          </cell>
          <cell r="C66">
            <v>91.103300000000004</v>
          </cell>
          <cell r="D66">
            <v>30.107199999999999</v>
          </cell>
          <cell r="E66">
            <v>9.5281000000000002</v>
          </cell>
          <cell r="F66">
            <v>5.6384999999999996</v>
          </cell>
          <cell r="G66">
            <v>8.0342000000000002</v>
          </cell>
        </row>
        <row r="67">
          <cell r="A67">
            <v>51660360</v>
          </cell>
          <cell r="B67">
            <v>2015</v>
          </cell>
          <cell r="C67">
            <v>67.800600000000003</v>
          </cell>
          <cell r="D67">
            <v>22.4041</v>
          </cell>
          <cell r="E67">
            <v>7.0465999999999998</v>
          </cell>
          <cell r="F67">
            <v>4.1642999999999999</v>
          </cell>
          <cell r="G67">
            <v>6.0156999999999998</v>
          </cell>
        </row>
        <row r="68">
          <cell r="A68">
            <v>51700000</v>
          </cell>
          <cell r="B68">
            <v>2015</v>
          </cell>
          <cell r="C68">
            <v>1042.8027999999999</v>
          </cell>
          <cell r="D68">
            <v>241.68950000000001</v>
          </cell>
          <cell r="E68">
            <v>65.8279</v>
          </cell>
          <cell r="F68">
            <v>46.001899999999999</v>
          </cell>
          <cell r="G68">
            <v>77.7209</v>
          </cell>
        </row>
        <row r="69">
          <cell r="A69">
            <v>51700040</v>
          </cell>
          <cell r="B69">
            <v>2015</v>
          </cell>
          <cell r="C69">
            <v>59.6006</v>
          </cell>
          <cell r="D69">
            <v>9.2888999999999999</v>
          </cell>
          <cell r="E69">
            <v>2.8725000000000001</v>
          </cell>
          <cell r="F69">
            <v>1.8304</v>
          </cell>
          <cell r="G69">
            <v>2.9458000000000002</v>
          </cell>
        </row>
        <row r="70">
          <cell r="A70">
            <v>51700080</v>
          </cell>
          <cell r="B70">
            <v>2015</v>
          </cell>
          <cell r="C70">
            <v>47.657699999999998</v>
          </cell>
          <cell r="D70">
            <v>23.758299999999998</v>
          </cell>
          <cell r="E70">
            <v>7.9614000000000003</v>
          </cell>
          <cell r="F70">
            <v>4.5011999999999999</v>
          </cell>
          <cell r="G70">
            <v>5.7324999999999999</v>
          </cell>
        </row>
        <row r="71">
          <cell r="A71">
            <v>51700120</v>
          </cell>
          <cell r="B71">
            <v>2015</v>
          </cell>
          <cell r="C71">
            <v>164.53479999999999</v>
          </cell>
          <cell r="D71">
            <v>22.147400000000001</v>
          </cell>
          <cell r="E71">
            <v>4.7385999999999999</v>
          </cell>
          <cell r="F71">
            <v>5.5791000000000004</v>
          </cell>
          <cell r="G71">
            <v>8.6721000000000004</v>
          </cell>
        </row>
        <row r="72">
          <cell r="A72">
            <v>51700160</v>
          </cell>
          <cell r="B72">
            <v>2015</v>
          </cell>
          <cell r="C72">
            <v>106.855</v>
          </cell>
          <cell r="D72">
            <v>16.642099999999999</v>
          </cell>
          <cell r="E72">
            <v>2.8218999999999999</v>
          </cell>
          <cell r="F72">
            <v>4.4236000000000004</v>
          </cell>
          <cell r="G72">
            <v>5.9414999999999996</v>
          </cell>
        </row>
        <row r="73">
          <cell r="A73">
            <v>51700200</v>
          </cell>
          <cell r="B73">
            <v>2015</v>
          </cell>
          <cell r="C73">
            <v>63.140799999999999</v>
          </cell>
          <cell r="D73">
            <v>18.317699999999999</v>
          </cell>
          <cell r="E73">
            <v>4.7652999999999999</v>
          </cell>
          <cell r="F73">
            <v>3.3778000000000001</v>
          </cell>
          <cell r="G73">
            <v>5.3693</v>
          </cell>
        </row>
        <row r="74">
          <cell r="A74">
            <v>51700240</v>
          </cell>
          <cell r="B74">
            <v>2015</v>
          </cell>
          <cell r="C74">
            <v>67.683199999999999</v>
          </cell>
          <cell r="D74">
            <v>36.2928</v>
          </cell>
          <cell r="E74">
            <v>12.3973</v>
          </cell>
          <cell r="F74">
            <v>6.5430000000000001</v>
          </cell>
          <cell r="G74">
            <v>9.0938999999999997</v>
          </cell>
        </row>
        <row r="75">
          <cell r="A75">
            <v>51700280</v>
          </cell>
          <cell r="B75">
            <v>2015</v>
          </cell>
          <cell r="C75">
            <v>43.4953</v>
          </cell>
          <cell r="D75">
            <v>12.6311</v>
          </cell>
          <cell r="E75">
            <v>3.7584</v>
          </cell>
          <cell r="F75">
            <v>2.5882999999999998</v>
          </cell>
          <cell r="G75">
            <v>3.3464</v>
          </cell>
        </row>
        <row r="76">
          <cell r="A76">
            <v>51700320</v>
          </cell>
          <cell r="B76">
            <v>2015</v>
          </cell>
          <cell r="C76">
            <v>75.239900000000006</v>
          </cell>
          <cell r="D76">
            <v>20.4101</v>
          </cell>
          <cell r="E76">
            <v>4.6763000000000003</v>
          </cell>
          <cell r="F76">
            <v>3.3626999999999998</v>
          </cell>
          <cell r="G76">
            <v>8.7057000000000002</v>
          </cell>
        </row>
        <row r="77">
          <cell r="A77">
            <v>51700360</v>
          </cell>
          <cell r="B77">
            <v>2015</v>
          </cell>
          <cell r="C77">
            <v>110.70529999999999</v>
          </cell>
          <cell r="D77">
            <v>12.682700000000001</v>
          </cell>
          <cell r="E77">
            <v>2.3184</v>
          </cell>
          <cell r="F77">
            <v>2.9390000000000001</v>
          </cell>
          <cell r="G77">
            <v>4.9909999999999997</v>
          </cell>
        </row>
        <row r="78">
          <cell r="A78">
            <v>51700400</v>
          </cell>
          <cell r="B78">
            <v>2015</v>
          </cell>
          <cell r="C78">
            <v>55.410499999999999</v>
          </cell>
          <cell r="D78">
            <v>7.8564999999999996</v>
          </cell>
          <cell r="E78">
            <v>1.3914</v>
          </cell>
          <cell r="F78">
            <v>1.6978</v>
          </cell>
          <cell r="G78">
            <v>3.1941999999999999</v>
          </cell>
        </row>
        <row r="79">
          <cell r="A79">
            <v>51700440</v>
          </cell>
          <cell r="B79">
            <v>2015</v>
          </cell>
          <cell r="C79">
            <v>53.486600000000003</v>
          </cell>
          <cell r="D79">
            <v>16.464300000000001</v>
          </cell>
          <cell r="E79">
            <v>5.8007</v>
          </cell>
          <cell r="F79">
            <v>2.5859000000000001</v>
          </cell>
          <cell r="G79">
            <v>4.3737000000000004</v>
          </cell>
        </row>
        <row r="80">
          <cell r="A80">
            <v>51700480</v>
          </cell>
          <cell r="B80">
            <v>2015</v>
          </cell>
          <cell r="C80">
            <v>122.56270000000001</v>
          </cell>
          <cell r="D80">
            <v>30.134899999999998</v>
          </cell>
          <cell r="E80">
            <v>8.44</v>
          </cell>
          <cell r="F80">
            <v>4.8253000000000004</v>
          </cell>
          <cell r="G80">
            <v>10.1981</v>
          </cell>
        </row>
        <row r="81">
          <cell r="A81">
            <v>51700520</v>
          </cell>
          <cell r="B81">
            <v>2015</v>
          </cell>
          <cell r="C81">
            <v>72.430400000000006</v>
          </cell>
          <cell r="D81">
            <v>15.0627</v>
          </cell>
          <cell r="E81">
            <v>3.8856999999999999</v>
          </cell>
          <cell r="F81">
            <v>1.7478</v>
          </cell>
          <cell r="G81">
            <v>5.1566999999999998</v>
          </cell>
        </row>
        <row r="82">
          <cell r="A82">
            <v>53000000</v>
          </cell>
          <cell r="B82">
            <v>2015</v>
          </cell>
          <cell r="C82">
            <v>7364.0595000000003</v>
          </cell>
          <cell r="D82">
            <v>1781.6062999999999</v>
          </cell>
          <cell r="E82">
            <v>557.13610000000006</v>
          </cell>
          <cell r="F82">
            <v>249.8998</v>
          </cell>
          <cell r="G82">
            <v>574.28110000000004</v>
          </cell>
        </row>
        <row r="83">
          <cell r="A83">
            <v>53140000</v>
          </cell>
          <cell r="B83">
            <v>2015</v>
          </cell>
          <cell r="C83">
            <v>141.06319999999999</v>
          </cell>
          <cell r="D83">
            <v>71.500799999999998</v>
          </cell>
          <cell r="E83">
            <v>27.318899999999999</v>
          </cell>
          <cell r="F83">
            <v>6.3418000000000001</v>
          </cell>
          <cell r="G83">
            <v>17.148099999999999</v>
          </cell>
        </row>
        <row r="84">
          <cell r="A84">
            <v>53150000</v>
          </cell>
          <cell r="B84">
            <v>2015</v>
          </cell>
          <cell r="C84">
            <v>405.01499999999999</v>
          </cell>
          <cell r="D84">
            <v>247.56530000000001</v>
          </cell>
          <cell r="E84">
            <v>60.628900000000002</v>
          </cell>
          <cell r="F84">
            <v>39.430799999999998</v>
          </cell>
          <cell r="G84">
            <v>66.173199999999994</v>
          </cell>
        </row>
        <row r="85">
          <cell r="A85">
            <v>53160000</v>
          </cell>
          <cell r="B85">
            <v>2015</v>
          </cell>
          <cell r="C85">
            <v>78.867400000000004</v>
          </cell>
          <cell r="D85">
            <v>46.963200000000001</v>
          </cell>
          <cell r="E85">
            <v>16.829999999999998</v>
          </cell>
          <cell r="F85">
            <v>7.5778999999999996</v>
          </cell>
          <cell r="G85">
            <v>10.1309</v>
          </cell>
        </row>
        <row r="86">
          <cell r="A86">
            <v>53340000</v>
          </cell>
          <cell r="B86">
            <v>2015</v>
          </cell>
          <cell r="C86">
            <v>706.95039999999995</v>
          </cell>
          <cell r="D86">
            <v>194.28880000000001</v>
          </cell>
          <cell r="E86">
            <v>64.247799999999998</v>
          </cell>
          <cell r="F86">
            <v>28.756599999999999</v>
          </cell>
          <cell r="G86">
            <v>51.921799999999998</v>
          </cell>
        </row>
        <row r="87">
          <cell r="A87">
            <v>53340020</v>
          </cell>
          <cell r="B87">
            <v>2015</v>
          </cell>
          <cell r="C87">
            <v>160.85059999999999</v>
          </cell>
          <cell r="D87">
            <v>63.439399999999999</v>
          </cell>
          <cell r="E87">
            <v>19.904900000000001</v>
          </cell>
          <cell r="F87">
            <v>8.2919999999999998</v>
          </cell>
          <cell r="G87">
            <v>16.4453</v>
          </cell>
        </row>
        <row r="88">
          <cell r="A88">
            <v>53340040</v>
          </cell>
          <cell r="B88">
            <v>2015</v>
          </cell>
          <cell r="C88">
            <v>31.677800000000001</v>
          </cell>
          <cell r="D88">
            <v>16.5045</v>
          </cell>
          <cell r="E88">
            <v>5.4032999999999998</v>
          </cell>
          <cell r="F88">
            <v>3.4891000000000001</v>
          </cell>
          <cell r="G88">
            <v>3.6217000000000001</v>
          </cell>
        </row>
        <row r="89">
          <cell r="A89">
            <v>53340080</v>
          </cell>
          <cell r="B89">
            <v>2015</v>
          </cell>
          <cell r="C89">
            <v>27.7622</v>
          </cell>
          <cell r="D89">
            <v>8.7581000000000007</v>
          </cell>
          <cell r="E89">
            <v>3.3755999999999999</v>
          </cell>
          <cell r="F89">
            <v>1.1721999999999999</v>
          </cell>
          <cell r="G89">
            <v>2.2081</v>
          </cell>
        </row>
        <row r="90">
          <cell r="A90">
            <v>53340120</v>
          </cell>
          <cell r="B90">
            <v>2015</v>
          </cell>
          <cell r="C90">
            <v>75.868700000000004</v>
          </cell>
          <cell r="D90">
            <v>24.7287</v>
          </cell>
          <cell r="E90">
            <v>6.4909999999999997</v>
          </cell>
          <cell r="F90">
            <v>4.6994999999999996</v>
          </cell>
          <cell r="G90">
            <v>6.7973999999999997</v>
          </cell>
        </row>
        <row r="91">
          <cell r="A91">
            <v>53340160</v>
          </cell>
          <cell r="B91">
            <v>2015</v>
          </cell>
          <cell r="C91">
            <v>33.379199999999997</v>
          </cell>
          <cell r="D91">
            <v>15.0421</v>
          </cell>
          <cell r="E91">
            <v>5.9237000000000002</v>
          </cell>
          <cell r="F91">
            <v>2.6650999999999998</v>
          </cell>
          <cell r="G91">
            <v>3.2088000000000001</v>
          </cell>
        </row>
        <row r="92">
          <cell r="A92">
            <v>53340200</v>
          </cell>
          <cell r="B92">
            <v>2015</v>
          </cell>
          <cell r="C92">
            <v>94.596800000000002</v>
          </cell>
          <cell r="D92">
            <v>11.9017</v>
          </cell>
          <cell r="E92">
            <v>4.0608000000000004</v>
          </cell>
          <cell r="F92">
            <v>1.1607000000000001</v>
          </cell>
          <cell r="G92">
            <v>4.3605</v>
          </cell>
        </row>
        <row r="93">
          <cell r="A93">
            <v>53340240</v>
          </cell>
          <cell r="B93">
            <v>2015</v>
          </cell>
          <cell r="C93">
            <v>39.032800000000002</v>
          </cell>
          <cell r="D93">
            <v>4.7983000000000002</v>
          </cell>
          <cell r="E93">
            <v>2.5108999999999999</v>
          </cell>
          <cell r="F93">
            <v>0.26550000000000001</v>
          </cell>
          <cell r="G93">
            <v>1.0772999999999999</v>
          </cell>
        </row>
        <row r="94">
          <cell r="A94">
            <v>53340280</v>
          </cell>
          <cell r="B94">
            <v>2015</v>
          </cell>
          <cell r="C94">
            <v>110.9188</v>
          </cell>
          <cell r="D94">
            <v>14.751799999999999</v>
          </cell>
          <cell r="E94">
            <v>4.5800999999999998</v>
          </cell>
          <cell r="F94">
            <v>1.1495</v>
          </cell>
          <cell r="G94">
            <v>5.7813999999999997</v>
          </cell>
        </row>
        <row r="95">
          <cell r="A95">
            <v>53340320</v>
          </cell>
          <cell r="B95">
            <v>2015</v>
          </cell>
          <cell r="C95">
            <v>98.477699999999999</v>
          </cell>
          <cell r="D95">
            <v>21.584</v>
          </cell>
          <cell r="E95">
            <v>7.9389000000000003</v>
          </cell>
          <cell r="F95">
            <v>3.5438000000000001</v>
          </cell>
          <cell r="G95">
            <v>4.9640000000000004</v>
          </cell>
        </row>
        <row r="96">
          <cell r="A96">
            <v>53340360</v>
          </cell>
          <cell r="B96">
            <v>2015</v>
          </cell>
          <cell r="C96">
            <v>34.385800000000003</v>
          </cell>
          <cell r="D96">
            <v>12.780200000000001</v>
          </cell>
          <cell r="E96">
            <v>4.0586000000000002</v>
          </cell>
          <cell r="F96">
            <v>2.3191999999999999</v>
          </cell>
          <cell r="G96">
            <v>3.4573</v>
          </cell>
        </row>
        <row r="97">
          <cell r="A97">
            <v>53580000</v>
          </cell>
          <cell r="B97">
            <v>2015</v>
          </cell>
          <cell r="C97">
            <v>941.37049999999999</v>
          </cell>
          <cell r="D97">
            <v>154.4975</v>
          </cell>
          <cell r="E97">
            <v>42.2271</v>
          </cell>
          <cell r="F97">
            <v>20.838899999999999</v>
          </cell>
          <cell r="G97">
            <v>60.342799999999997</v>
          </cell>
        </row>
        <row r="98">
          <cell r="A98">
            <v>53580040</v>
          </cell>
          <cell r="B98">
            <v>2015</v>
          </cell>
          <cell r="C98">
            <v>44.133899999999997</v>
          </cell>
          <cell r="D98">
            <v>8.1311</v>
          </cell>
          <cell r="E98">
            <v>1.8798999999999999</v>
          </cell>
          <cell r="F98">
            <v>1.3341000000000001</v>
          </cell>
          <cell r="G98">
            <v>3.4007999999999998</v>
          </cell>
        </row>
        <row r="99">
          <cell r="A99">
            <v>53580080</v>
          </cell>
          <cell r="B99">
            <v>2015</v>
          </cell>
          <cell r="C99">
            <v>85.003699999999995</v>
          </cell>
          <cell r="D99">
            <v>31.8123</v>
          </cell>
          <cell r="E99">
            <v>9.6446000000000005</v>
          </cell>
          <cell r="F99">
            <v>5.4452999999999996</v>
          </cell>
          <cell r="G99">
            <v>8.1236999999999995</v>
          </cell>
        </row>
        <row r="100">
          <cell r="A100">
            <v>53580120</v>
          </cell>
          <cell r="B100">
            <v>2015</v>
          </cell>
          <cell r="C100">
            <v>64.955699999999993</v>
          </cell>
          <cell r="D100">
            <v>6.4828000000000001</v>
          </cell>
          <cell r="E100">
            <v>1.1884999999999999</v>
          </cell>
          <cell r="F100">
            <v>0.27579999999999999</v>
          </cell>
          <cell r="G100">
            <v>3.7677999999999998</v>
          </cell>
        </row>
        <row r="101">
          <cell r="A101">
            <v>53580160</v>
          </cell>
          <cell r="B101">
            <v>2015</v>
          </cell>
          <cell r="C101">
            <v>88.047899999999998</v>
          </cell>
          <cell r="D101">
            <v>9.3160000000000007</v>
          </cell>
          <cell r="E101">
            <v>2.6116000000000001</v>
          </cell>
          <cell r="F101">
            <v>0.91039999999999999</v>
          </cell>
          <cell r="G101">
            <v>4.3117999999999999</v>
          </cell>
        </row>
        <row r="102">
          <cell r="A102">
            <v>53580200</v>
          </cell>
          <cell r="B102">
            <v>2015</v>
          </cell>
          <cell r="C102">
            <v>35.925400000000003</v>
          </cell>
          <cell r="D102">
            <v>5.1456999999999997</v>
          </cell>
          <cell r="E102">
            <v>1.1486000000000001</v>
          </cell>
          <cell r="F102">
            <v>1.3969</v>
          </cell>
          <cell r="G102">
            <v>1.7028000000000001</v>
          </cell>
        </row>
        <row r="103">
          <cell r="A103">
            <v>53580240</v>
          </cell>
          <cell r="B103">
            <v>2015</v>
          </cell>
          <cell r="C103">
            <v>90.387500000000003</v>
          </cell>
          <cell r="D103">
            <v>19.928599999999999</v>
          </cell>
          <cell r="E103">
            <v>5.1078000000000001</v>
          </cell>
          <cell r="F103">
            <v>3.0032999999999999</v>
          </cell>
          <cell r="G103">
            <v>7.1542000000000003</v>
          </cell>
        </row>
        <row r="104">
          <cell r="A104">
            <v>53580280</v>
          </cell>
          <cell r="B104">
            <v>2015</v>
          </cell>
          <cell r="C104">
            <v>41.730499999999999</v>
          </cell>
          <cell r="D104">
            <v>9.4464000000000006</v>
          </cell>
          <cell r="E104">
            <v>3.5255000000000001</v>
          </cell>
          <cell r="F104">
            <v>0.89939999999999998</v>
          </cell>
          <cell r="G104">
            <v>3.3940000000000001</v>
          </cell>
        </row>
        <row r="105">
          <cell r="A105">
            <v>53580320</v>
          </cell>
          <cell r="B105">
            <v>2015</v>
          </cell>
          <cell r="C105">
            <v>41.462200000000003</v>
          </cell>
          <cell r="D105">
            <v>7.0438999999999998</v>
          </cell>
          <cell r="E105">
            <v>2.4424999999999999</v>
          </cell>
          <cell r="F105">
            <v>0.71299999999999997</v>
          </cell>
          <cell r="G105">
            <v>2.7122999999999999</v>
          </cell>
        </row>
        <row r="106">
          <cell r="A106">
            <v>53580360</v>
          </cell>
          <cell r="B106">
            <v>2015</v>
          </cell>
          <cell r="C106">
            <v>65.431600000000003</v>
          </cell>
          <cell r="D106">
            <v>8.7114999999999991</v>
          </cell>
          <cell r="E106">
            <v>2.3290999999999999</v>
          </cell>
          <cell r="F106">
            <v>1.2907</v>
          </cell>
          <cell r="G106">
            <v>3.5387</v>
          </cell>
        </row>
        <row r="107">
          <cell r="A107">
            <v>53580400</v>
          </cell>
          <cell r="B107">
            <v>2015</v>
          </cell>
          <cell r="C107">
            <v>37.917299999999997</v>
          </cell>
          <cell r="D107">
            <v>5.6273999999999997</v>
          </cell>
          <cell r="E107">
            <v>1.5947</v>
          </cell>
          <cell r="F107">
            <v>0.51700000000000002</v>
          </cell>
          <cell r="G107">
            <v>2.4651999999999998</v>
          </cell>
        </row>
        <row r="108">
          <cell r="A108">
            <v>53580440</v>
          </cell>
          <cell r="B108">
            <v>2015</v>
          </cell>
          <cell r="C108">
            <v>65.042599999999993</v>
          </cell>
          <cell r="D108">
            <v>9.6214999999999993</v>
          </cell>
          <cell r="E108">
            <v>2.7541000000000002</v>
          </cell>
          <cell r="F108">
            <v>0.57499999999999996</v>
          </cell>
          <cell r="G108">
            <v>4.6212</v>
          </cell>
        </row>
        <row r="109">
          <cell r="A109">
            <v>53580480</v>
          </cell>
          <cell r="B109">
            <v>2015</v>
          </cell>
          <cell r="C109">
            <v>63.4621</v>
          </cell>
          <cell r="D109">
            <v>8.7568000000000001</v>
          </cell>
          <cell r="E109">
            <v>2.4514</v>
          </cell>
          <cell r="F109">
            <v>1.5745</v>
          </cell>
          <cell r="G109">
            <v>3.1396999999999999</v>
          </cell>
        </row>
        <row r="110">
          <cell r="A110">
            <v>53580520</v>
          </cell>
          <cell r="B110">
            <v>2015</v>
          </cell>
          <cell r="C110">
            <v>66.209299999999999</v>
          </cell>
          <cell r="D110">
            <v>9.0947999999999993</v>
          </cell>
          <cell r="E110">
            <v>1.9434</v>
          </cell>
          <cell r="F110">
            <v>1.0275000000000001</v>
          </cell>
          <cell r="G110">
            <v>4.2683</v>
          </cell>
        </row>
        <row r="111">
          <cell r="A111">
            <v>53580560</v>
          </cell>
          <cell r="B111">
            <v>2015</v>
          </cell>
          <cell r="C111">
            <v>68.514899999999997</v>
          </cell>
          <cell r="D111">
            <v>7.7911000000000001</v>
          </cell>
          <cell r="E111">
            <v>1.6838</v>
          </cell>
          <cell r="F111">
            <v>1.0905</v>
          </cell>
          <cell r="G111">
            <v>3.9001000000000001</v>
          </cell>
        </row>
        <row r="112">
          <cell r="A112">
            <v>53580600</v>
          </cell>
          <cell r="B112">
            <v>2015</v>
          </cell>
          <cell r="C112">
            <v>83.145899999999997</v>
          </cell>
          <cell r="D112">
            <v>7.5876000000000001</v>
          </cell>
          <cell r="E112">
            <v>1.9216</v>
          </cell>
          <cell r="F112">
            <v>0.78549999999999998</v>
          </cell>
          <cell r="G112">
            <v>3.8422000000000001</v>
          </cell>
        </row>
        <row r="113">
          <cell r="A113">
            <v>53620000</v>
          </cell>
          <cell r="B113">
            <v>2015</v>
          </cell>
          <cell r="C113">
            <v>704.70870000000002</v>
          </cell>
          <cell r="D113">
            <v>194.82069999999999</v>
          </cell>
          <cell r="E113">
            <v>57.708799999999997</v>
          </cell>
          <cell r="F113">
            <v>35.213000000000001</v>
          </cell>
          <cell r="G113">
            <v>65.228399999999993</v>
          </cell>
        </row>
        <row r="114">
          <cell r="A114">
            <v>53620040</v>
          </cell>
          <cell r="B114">
            <v>2015</v>
          </cell>
          <cell r="C114">
            <v>80.418300000000002</v>
          </cell>
          <cell r="D114">
            <v>15.8681</v>
          </cell>
          <cell r="E114">
            <v>3.9782999999999999</v>
          </cell>
          <cell r="F114">
            <v>3.9420000000000002</v>
          </cell>
          <cell r="G114">
            <v>5.7068000000000003</v>
          </cell>
        </row>
        <row r="115">
          <cell r="A115">
            <v>53620080</v>
          </cell>
          <cell r="B115">
            <v>2015</v>
          </cell>
          <cell r="C115">
            <v>96.3369</v>
          </cell>
          <cell r="D115">
            <v>27.625299999999999</v>
          </cell>
          <cell r="E115">
            <v>7.6981999999999999</v>
          </cell>
          <cell r="F115">
            <v>3.7063999999999999</v>
          </cell>
          <cell r="G115">
            <v>10.0137</v>
          </cell>
        </row>
        <row r="116">
          <cell r="A116">
            <v>53620120</v>
          </cell>
          <cell r="B116">
            <v>2015</v>
          </cell>
          <cell r="C116">
            <v>36.1218</v>
          </cell>
          <cell r="D116">
            <v>13.562200000000001</v>
          </cell>
          <cell r="E116">
            <v>4.6788999999999996</v>
          </cell>
          <cell r="F116">
            <v>1.7903</v>
          </cell>
          <cell r="G116">
            <v>4.0967000000000002</v>
          </cell>
        </row>
        <row r="117">
          <cell r="A117">
            <v>53620160</v>
          </cell>
          <cell r="B117">
            <v>2015</v>
          </cell>
          <cell r="C117">
            <v>66.170100000000005</v>
          </cell>
          <cell r="D117">
            <v>10.4445</v>
          </cell>
          <cell r="E117">
            <v>3.4140000000000001</v>
          </cell>
          <cell r="F117">
            <v>1.6876</v>
          </cell>
          <cell r="G117">
            <v>3.9005999999999998</v>
          </cell>
        </row>
        <row r="118">
          <cell r="A118">
            <v>53620200</v>
          </cell>
          <cell r="B118">
            <v>2015</v>
          </cell>
          <cell r="C118">
            <v>119.8944</v>
          </cell>
          <cell r="D118">
            <v>24.701499999999999</v>
          </cell>
          <cell r="E118">
            <v>7.8249000000000004</v>
          </cell>
          <cell r="F118">
            <v>2.9235000000000002</v>
          </cell>
          <cell r="G118">
            <v>9.2034000000000002</v>
          </cell>
        </row>
        <row r="119">
          <cell r="A119">
            <v>53620240</v>
          </cell>
          <cell r="B119">
            <v>2015</v>
          </cell>
          <cell r="C119">
            <v>45.104999999999997</v>
          </cell>
          <cell r="D119">
            <v>17.297699999999999</v>
          </cell>
          <cell r="E119">
            <v>5.4012000000000002</v>
          </cell>
          <cell r="F119">
            <v>3.6438000000000001</v>
          </cell>
          <cell r="G119">
            <v>5.2485999999999997</v>
          </cell>
        </row>
        <row r="120">
          <cell r="A120">
            <v>53620280</v>
          </cell>
          <cell r="B120">
            <v>2015</v>
          </cell>
          <cell r="C120">
            <v>51.220100000000002</v>
          </cell>
          <cell r="D120">
            <v>22.3384</v>
          </cell>
          <cell r="E120">
            <v>6.1841999999999997</v>
          </cell>
          <cell r="F120">
            <v>6.0381999999999998</v>
          </cell>
          <cell r="G120">
            <v>5.5926</v>
          </cell>
        </row>
        <row r="121">
          <cell r="A121">
            <v>53620320</v>
          </cell>
          <cell r="B121">
            <v>2015</v>
          </cell>
          <cell r="C121">
            <v>113.9173</v>
          </cell>
          <cell r="D121">
            <v>31.0153</v>
          </cell>
          <cell r="E121">
            <v>8.1327999999999996</v>
          </cell>
          <cell r="F121">
            <v>5.2675999999999998</v>
          </cell>
          <cell r="G121">
            <v>12.528700000000001</v>
          </cell>
        </row>
        <row r="122">
          <cell r="A122">
            <v>53620360</v>
          </cell>
          <cell r="B122">
            <v>2015</v>
          </cell>
          <cell r="C122">
            <v>72.153000000000006</v>
          </cell>
          <cell r="D122">
            <v>19.348099999999999</v>
          </cell>
          <cell r="E122">
            <v>6.7525000000000004</v>
          </cell>
          <cell r="F122">
            <v>2.5059</v>
          </cell>
          <cell r="G122">
            <v>5.8434999999999997</v>
          </cell>
        </row>
        <row r="123">
          <cell r="A123">
            <v>53620400</v>
          </cell>
          <cell r="B123">
            <v>2015</v>
          </cell>
          <cell r="C123">
            <v>23.3718</v>
          </cell>
          <cell r="D123">
            <v>12.6196</v>
          </cell>
          <cell r="E123">
            <v>3.6438000000000001</v>
          </cell>
          <cell r="F123">
            <v>3.7077</v>
          </cell>
          <cell r="G123">
            <v>3.0937999999999999</v>
          </cell>
        </row>
        <row r="124">
          <cell r="A124">
            <v>53660000</v>
          </cell>
          <cell r="B124">
            <v>2015</v>
          </cell>
          <cell r="C124">
            <v>1248.7266</v>
          </cell>
          <cell r="D124">
            <v>167.98849999999999</v>
          </cell>
          <cell r="E124">
            <v>40.532400000000003</v>
          </cell>
          <cell r="F124">
            <v>21.020399999999999</v>
          </cell>
          <cell r="G124">
            <v>76.084999999999994</v>
          </cell>
        </row>
        <row r="125">
          <cell r="A125">
            <v>53660040</v>
          </cell>
          <cell r="B125">
            <v>2015</v>
          </cell>
          <cell r="C125">
            <v>150.8313</v>
          </cell>
          <cell r="D125">
            <v>18.6739</v>
          </cell>
          <cell r="E125">
            <v>4.9974999999999996</v>
          </cell>
          <cell r="F125">
            <v>1.5275000000000001</v>
          </cell>
          <cell r="G125">
            <v>9.3823000000000008</v>
          </cell>
        </row>
        <row r="126">
          <cell r="A126">
            <v>53660080</v>
          </cell>
          <cell r="B126">
            <v>2015</v>
          </cell>
          <cell r="C126">
            <v>148.6189</v>
          </cell>
          <cell r="D126">
            <v>15.497199999999999</v>
          </cell>
          <cell r="E126">
            <v>2.4462999999999999</v>
          </cell>
          <cell r="F126">
            <v>1.3216000000000001</v>
          </cell>
          <cell r="G126">
            <v>9.6837</v>
          </cell>
        </row>
        <row r="127">
          <cell r="A127">
            <v>53660120</v>
          </cell>
          <cell r="B127">
            <v>2015</v>
          </cell>
          <cell r="C127">
            <v>95.213300000000004</v>
          </cell>
          <cell r="D127">
            <v>8.3834999999999997</v>
          </cell>
          <cell r="E127">
            <v>1.3574999999999999</v>
          </cell>
          <cell r="F127">
            <v>0.65359999999999996</v>
          </cell>
          <cell r="G127">
            <v>4.8936999999999999</v>
          </cell>
        </row>
        <row r="128">
          <cell r="A128">
            <v>53660160</v>
          </cell>
          <cell r="B128">
            <v>2015</v>
          </cell>
          <cell r="C128">
            <v>139.48859999999999</v>
          </cell>
          <cell r="D128">
            <v>28.2746</v>
          </cell>
          <cell r="E128">
            <v>8.1599000000000004</v>
          </cell>
          <cell r="F128">
            <v>4.3536999999999999</v>
          </cell>
          <cell r="G128">
            <v>9.6060999999999996</v>
          </cell>
        </row>
        <row r="129">
          <cell r="A129">
            <v>53660200</v>
          </cell>
          <cell r="B129">
            <v>2015</v>
          </cell>
          <cell r="C129">
            <v>137.82579999999999</v>
          </cell>
          <cell r="D129">
            <v>13.1447</v>
          </cell>
          <cell r="E129">
            <v>2.8388</v>
          </cell>
          <cell r="F129">
            <v>1.0963000000000001</v>
          </cell>
          <cell r="G129">
            <v>6.8727999999999998</v>
          </cell>
        </row>
        <row r="130">
          <cell r="A130">
            <v>53660240</v>
          </cell>
          <cell r="B130">
            <v>2015</v>
          </cell>
          <cell r="C130">
            <v>66.073400000000007</v>
          </cell>
          <cell r="D130">
            <v>10.415699999999999</v>
          </cell>
          <cell r="E130">
            <v>2.9731000000000001</v>
          </cell>
          <cell r="F130">
            <v>1.4419999999999999</v>
          </cell>
          <cell r="G130">
            <v>4.2173999999999996</v>
          </cell>
        </row>
        <row r="131">
          <cell r="A131">
            <v>53660280</v>
          </cell>
          <cell r="B131">
            <v>2015</v>
          </cell>
          <cell r="C131">
            <v>136.4811</v>
          </cell>
          <cell r="D131">
            <v>24.898399999999999</v>
          </cell>
          <cell r="E131">
            <v>5.8</v>
          </cell>
          <cell r="F131">
            <v>4.8871000000000002</v>
          </cell>
          <cell r="G131">
            <v>8.7042999999999999</v>
          </cell>
        </row>
        <row r="132">
          <cell r="A132">
            <v>53660320</v>
          </cell>
          <cell r="B132">
            <v>2015</v>
          </cell>
          <cell r="C132">
            <v>94.3489</v>
          </cell>
          <cell r="D132">
            <v>10.583500000000001</v>
          </cell>
          <cell r="E132">
            <v>2.3184</v>
          </cell>
          <cell r="F132">
            <v>1.0705</v>
          </cell>
          <cell r="G132">
            <v>5.9139999999999997</v>
          </cell>
        </row>
        <row r="133">
          <cell r="A133">
            <v>53660360</v>
          </cell>
          <cell r="B133">
            <v>2015</v>
          </cell>
          <cell r="C133">
            <v>121.6661</v>
          </cell>
          <cell r="D133">
            <v>13.004899999999999</v>
          </cell>
          <cell r="E133">
            <v>3.2863000000000002</v>
          </cell>
          <cell r="F133">
            <v>1.1854</v>
          </cell>
          <cell r="G133">
            <v>6.1890000000000001</v>
          </cell>
        </row>
        <row r="134">
          <cell r="A134">
            <v>53660400</v>
          </cell>
          <cell r="B134">
            <v>2015</v>
          </cell>
          <cell r="C134">
            <v>57.1678</v>
          </cell>
          <cell r="D134">
            <v>10.2102</v>
          </cell>
          <cell r="E134">
            <v>2.6957</v>
          </cell>
          <cell r="F134">
            <v>1.3569</v>
          </cell>
          <cell r="G134">
            <v>4.3270999999999997</v>
          </cell>
        </row>
        <row r="135">
          <cell r="A135">
            <v>53660440</v>
          </cell>
          <cell r="B135">
            <v>2015</v>
          </cell>
          <cell r="C135">
            <v>101.01139999999999</v>
          </cell>
          <cell r="D135">
            <v>14.901899999999999</v>
          </cell>
          <cell r="E135">
            <v>3.6589</v>
          </cell>
          <cell r="F135">
            <v>2.1257999999999999</v>
          </cell>
          <cell r="G135">
            <v>6.2946</v>
          </cell>
        </row>
        <row r="136">
          <cell r="A136">
            <v>53700000</v>
          </cell>
          <cell r="B136">
            <v>2015</v>
          </cell>
          <cell r="C136">
            <v>627.98590000000002</v>
          </cell>
          <cell r="D136">
            <v>142.04750000000001</v>
          </cell>
          <cell r="E136">
            <v>48.992800000000003</v>
          </cell>
          <cell r="F136">
            <v>21.554200000000002</v>
          </cell>
          <cell r="G136">
            <v>44.127099999999999</v>
          </cell>
        </row>
        <row r="137">
          <cell r="A137">
            <v>53700040</v>
          </cell>
          <cell r="B137">
            <v>2015</v>
          </cell>
          <cell r="C137">
            <v>117.3391</v>
          </cell>
          <cell r="D137">
            <v>23.458100000000002</v>
          </cell>
          <cell r="E137">
            <v>7.6708999999999996</v>
          </cell>
          <cell r="F137">
            <v>3.6288</v>
          </cell>
          <cell r="G137">
            <v>7.6951000000000001</v>
          </cell>
        </row>
        <row r="138">
          <cell r="A138">
            <v>53700080</v>
          </cell>
          <cell r="B138">
            <v>2015</v>
          </cell>
          <cell r="C138">
            <v>48.722000000000001</v>
          </cell>
          <cell r="D138">
            <v>9.1715999999999998</v>
          </cell>
          <cell r="E138">
            <v>2.6846000000000001</v>
          </cell>
          <cell r="F138">
            <v>1.0466</v>
          </cell>
          <cell r="G138">
            <v>3.3980999999999999</v>
          </cell>
        </row>
        <row r="139">
          <cell r="A139">
            <v>53700120</v>
          </cell>
          <cell r="B139">
            <v>2015</v>
          </cell>
          <cell r="C139">
            <v>83.202799999999996</v>
          </cell>
          <cell r="D139">
            <v>19.4072</v>
          </cell>
          <cell r="E139">
            <v>4.8517999999999999</v>
          </cell>
          <cell r="F139">
            <v>2.1457000000000002</v>
          </cell>
          <cell r="G139">
            <v>9.4603000000000002</v>
          </cell>
        </row>
        <row r="140">
          <cell r="A140">
            <v>53700160</v>
          </cell>
          <cell r="B140">
            <v>2015</v>
          </cell>
          <cell r="C140">
            <v>92.206199999999995</v>
          </cell>
          <cell r="D140">
            <v>23.028700000000001</v>
          </cell>
          <cell r="E140">
            <v>8.4949999999999992</v>
          </cell>
          <cell r="F140">
            <v>3.6349</v>
          </cell>
          <cell r="G140">
            <v>6.1340000000000003</v>
          </cell>
        </row>
        <row r="141">
          <cell r="A141">
            <v>53700200</v>
          </cell>
          <cell r="B141">
            <v>2015</v>
          </cell>
          <cell r="C141">
            <v>61.266800000000003</v>
          </cell>
          <cell r="D141">
            <v>17.726500000000001</v>
          </cell>
          <cell r="E141">
            <v>6.1924999999999999</v>
          </cell>
          <cell r="F141">
            <v>3.9171</v>
          </cell>
          <cell r="G141">
            <v>4.5808</v>
          </cell>
        </row>
        <row r="142">
          <cell r="A142">
            <v>53700240</v>
          </cell>
          <cell r="B142">
            <v>2015</v>
          </cell>
          <cell r="C142">
            <v>42.085900000000002</v>
          </cell>
          <cell r="D142">
            <v>6.8593999999999999</v>
          </cell>
          <cell r="E142">
            <v>2.8506</v>
          </cell>
          <cell r="F142">
            <v>0.82350000000000001</v>
          </cell>
          <cell r="G142">
            <v>2.2511000000000001</v>
          </cell>
        </row>
        <row r="143">
          <cell r="A143">
            <v>53700280</v>
          </cell>
          <cell r="B143">
            <v>2015</v>
          </cell>
          <cell r="C143">
            <v>26.122</v>
          </cell>
          <cell r="D143">
            <v>9.2301000000000002</v>
          </cell>
          <cell r="E143">
            <v>3.5194000000000001</v>
          </cell>
          <cell r="F143">
            <v>1.5616000000000001</v>
          </cell>
          <cell r="G143">
            <v>2.1598000000000002</v>
          </cell>
        </row>
        <row r="144">
          <cell r="A144">
            <v>53700320</v>
          </cell>
          <cell r="B144">
            <v>2015</v>
          </cell>
          <cell r="C144">
            <v>30.271100000000001</v>
          </cell>
          <cell r="D144">
            <v>6.0096999999999996</v>
          </cell>
          <cell r="E144">
            <v>2.4340000000000002</v>
          </cell>
          <cell r="F144">
            <v>0.75849999999999995</v>
          </cell>
          <cell r="G144">
            <v>1.5623</v>
          </cell>
        </row>
        <row r="145">
          <cell r="A145">
            <v>53700360</v>
          </cell>
          <cell r="B145">
            <v>2015</v>
          </cell>
          <cell r="C145">
            <v>42.429499999999997</v>
          </cell>
          <cell r="D145">
            <v>9.7798999999999996</v>
          </cell>
          <cell r="E145">
            <v>4.0029000000000003</v>
          </cell>
          <cell r="F145">
            <v>1.2455000000000001</v>
          </cell>
          <cell r="G145">
            <v>2.2105999999999999</v>
          </cell>
        </row>
        <row r="146">
          <cell r="A146">
            <v>53700400</v>
          </cell>
          <cell r="B146">
            <v>2015</v>
          </cell>
          <cell r="C146">
            <v>84.340500000000006</v>
          </cell>
          <cell r="D146">
            <v>17.376300000000001</v>
          </cell>
          <cell r="E146">
            <v>6.2911000000000001</v>
          </cell>
          <cell r="F146">
            <v>2.7919999999999998</v>
          </cell>
          <cell r="G146">
            <v>4.6749999999999998</v>
          </cell>
        </row>
        <row r="147">
          <cell r="A147">
            <v>53740000</v>
          </cell>
          <cell r="B147">
            <v>2015</v>
          </cell>
          <cell r="C147">
            <v>918.84469999999999</v>
          </cell>
          <cell r="D147">
            <v>180.6936</v>
          </cell>
          <cell r="E147">
            <v>56.811199999999999</v>
          </cell>
          <cell r="F147">
            <v>25.389900000000001</v>
          </cell>
          <cell r="G147">
            <v>64.034899999999993</v>
          </cell>
        </row>
        <row r="148">
          <cell r="A148">
            <v>53740040</v>
          </cell>
          <cell r="B148">
            <v>2015</v>
          </cell>
          <cell r="C148">
            <v>37.885300000000001</v>
          </cell>
          <cell r="D148">
            <v>9.6492000000000004</v>
          </cell>
          <cell r="E148">
            <v>3.4687999999999999</v>
          </cell>
          <cell r="F148">
            <v>1.1091</v>
          </cell>
          <cell r="G148">
            <v>3.3386999999999998</v>
          </cell>
        </row>
        <row r="149">
          <cell r="A149">
            <v>53740080</v>
          </cell>
          <cell r="B149">
            <v>2015</v>
          </cell>
          <cell r="C149">
            <v>63.032299999999999</v>
          </cell>
          <cell r="D149">
            <v>11.6014</v>
          </cell>
          <cell r="E149">
            <v>4.1519000000000004</v>
          </cell>
          <cell r="F149">
            <v>1.0773999999999999</v>
          </cell>
          <cell r="G149">
            <v>4.3910999999999998</v>
          </cell>
        </row>
        <row r="150">
          <cell r="A150">
            <v>53740120</v>
          </cell>
          <cell r="B150">
            <v>2015</v>
          </cell>
          <cell r="C150">
            <v>95.415099999999995</v>
          </cell>
          <cell r="D150">
            <v>26.122399999999999</v>
          </cell>
          <cell r="E150">
            <v>9.7032000000000007</v>
          </cell>
          <cell r="F150">
            <v>3.0251999999999999</v>
          </cell>
          <cell r="G150">
            <v>7.8872999999999998</v>
          </cell>
        </row>
        <row r="151">
          <cell r="A151">
            <v>53740160</v>
          </cell>
          <cell r="B151">
            <v>2015</v>
          </cell>
          <cell r="C151">
            <v>50.5246</v>
          </cell>
          <cell r="D151">
            <v>8.4208999999999996</v>
          </cell>
          <cell r="E151">
            <v>2.3517000000000001</v>
          </cell>
          <cell r="F151">
            <v>1.6382000000000001</v>
          </cell>
          <cell r="G151">
            <v>2.2479</v>
          </cell>
        </row>
        <row r="152">
          <cell r="A152">
            <v>53740200</v>
          </cell>
          <cell r="B152">
            <v>2015</v>
          </cell>
          <cell r="C152">
            <v>85.875500000000002</v>
          </cell>
          <cell r="D152">
            <v>14.739800000000001</v>
          </cell>
          <cell r="E152">
            <v>4.3718000000000004</v>
          </cell>
          <cell r="F152">
            <v>2.742</v>
          </cell>
          <cell r="G152">
            <v>4.3691000000000004</v>
          </cell>
        </row>
        <row r="153">
          <cell r="A153">
            <v>53740240</v>
          </cell>
          <cell r="B153">
            <v>2015</v>
          </cell>
          <cell r="C153">
            <v>54.9636</v>
          </cell>
          <cell r="D153">
            <v>9.5740999999999996</v>
          </cell>
          <cell r="E153">
            <v>2.8479999999999999</v>
          </cell>
          <cell r="F153">
            <v>1.2645</v>
          </cell>
          <cell r="G153">
            <v>3.2547999999999999</v>
          </cell>
        </row>
        <row r="154">
          <cell r="A154">
            <v>53740280</v>
          </cell>
          <cell r="B154">
            <v>2015</v>
          </cell>
          <cell r="C154">
            <v>55.961599999999997</v>
          </cell>
          <cell r="D154">
            <v>10.0794</v>
          </cell>
          <cell r="E154">
            <v>2.7275999999999998</v>
          </cell>
          <cell r="F154">
            <v>1.2683</v>
          </cell>
          <cell r="G154">
            <v>4.6002999999999998</v>
          </cell>
        </row>
        <row r="155">
          <cell r="A155">
            <v>53740320</v>
          </cell>
          <cell r="B155">
            <v>2015</v>
          </cell>
          <cell r="C155">
            <v>71.781499999999994</v>
          </cell>
          <cell r="D155">
            <v>14.170400000000001</v>
          </cell>
          <cell r="E155">
            <v>4.4443999999999999</v>
          </cell>
          <cell r="F155">
            <v>1.6839</v>
          </cell>
          <cell r="G155">
            <v>5.6536999999999997</v>
          </cell>
        </row>
        <row r="156">
          <cell r="A156">
            <v>53740360</v>
          </cell>
          <cell r="B156">
            <v>2015</v>
          </cell>
          <cell r="C156">
            <v>53.863500000000002</v>
          </cell>
          <cell r="D156">
            <v>10.472799999999999</v>
          </cell>
          <cell r="E156">
            <v>3.2984</v>
          </cell>
          <cell r="F156">
            <v>2.1362000000000001</v>
          </cell>
          <cell r="G156">
            <v>2.6901000000000002</v>
          </cell>
        </row>
        <row r="157">
          <cell r="A157">
            <v>53740400</v>
          </cell>
          <cell r="B157">
            <v>2015</v>
          </cell>
          <cell r="C157">
            <v>114.6601</v>
          </cell>
          <cell r="D157">
            <v>21.046099999999999</v>
          </cell>
          <cell r="E157">
            <v>5.0518999999999998</v>
          </cell>
          <cell r="F157">
            <v>2.2728999999999999</v>
          </cell>
          <cell r="G157">
            <v>10.0619</v>
          </cell>
        </row>
        <row r="158">
          <cell r="A158">
            <v>53740440</v>
          </cell>
          <cell r="B158">
            <v>2015</v>
          </cell>
          <cell r="C158">
            <v>63.320399999999999</v>
          </cell>
          <cell r="D158">
            <v>13.824199999999999</v>
          </cell>
          <cell r="E158">
            <v>4.2568999999999999</v>
          </cell>
          <cell r="F158">
            <v>1.9007000000000001</v>
          </cell>
          <cell r="G158">
            <v>5.0747</v>
          </cell>
        </row>
        <row r="159">
          <cell r="A159">
            <v>53740480</v>
          </cell>
          <cell r="B159">
            <v>2015</v>
          </cell>
          <cell r="C159">
            <v>53.261200000000002</v>
          </cell>
          <cell r="D159">
            <v>16.372499999999999</v>
          </cell>
          <cell r="E159">
            <v>6.1093999999999999</v>
          </cell>
          <cell r="F159">
            <v>2.3018000000000001</v>
          </cell>
          <cell r="G159">
            <v>5.4836</v>
          </cell>
        </row>
        <row r="160">
          <cell r="A160">
            <v>53740520</v>
          </cell>
          <cell r="B160">
            <v>2015</v>
          </cell>
          <cell r="C160">
            <v>118.3</v>
          </cell>
          <cell r="D160">
            <v>14.6204</v>
          </cell>
          <cell r="E160">
            <v>4.0271999999999997</v>
          </cell>
          <cell r="F160">
            <v>2.9697</v>
          </cell>
          <cell r="G160">
            <v>4.9817</v>
          </cell>
        </row>
        <row r="161">
          <cell r="A161">
            <v>53780000</v>
          </cell>
          <cell r="B161">
            <v>2015</v>
          </cell>
          <cell r="C161">
            <v>437.32100000000003</v>
          </cell>
          <cell r="D161">
            <v>107.9342</v>
          </cell>
          <cell r="E161">
            <v>48.530200000000001</v>
          </cell>
          <cell r="F161">
            <v>11.6761</v>
          </cell>
          <cell r="G161">
            <v>26.856400000000001</v>
          </cell>
        </row>
        <row r="162">
          <cell r="A162">
            <v>53780040</v>
          </cell>
          <cell r="B162">
            <v>2015</v>
          </cell>
          <cell r="C162">
            <v>83.090500000000006</v>
          </cell>
          <cell r="D162">
            <v>31.609100000000002</v>
          </cell>
          <cell r="E162">
            <v>15.5503</v>
          </cell>
          <cell r="F162">
            <v>3.4582000000000002</v>
          </cell>
          <cell r="G162">
            <v>6.0175999999999998</v>
          </cell>
        </row>
        <row r="163">
          <cell r="A163">
            <v>53780080</v>
          </cell>
          <cell r="B163">
            <v>2015</v>
          </cell>
          <cell r="C163">
            <v>27.331199999999999</v>
          </cell>
          <cell r="D163">
            <v>7.6802999999999999</v>
          </cell>
          <cell r="E163">
            <v>3.0914999999999999</v>
          </cell>
          <cell r="F163">
            <v>1.0044999999999999</v>
          </cell>
          <cell r="G163">
            <v>2.1063999999999998</v>
          </cell>
        </row>
        <row r="164">
          <cell r="A164">
            <v>53780120</v>
          </cell>
          <cell r="B164">
            <v>2015</v>
          </cell>
          <cell r="C164">
            <v>67.294399999999996</v>
          </cell>
          <cell r="D164">
            <v>11.686400000000001</v>
          </cell>
          <cell r="E164">
            <v>4.7237</v>
          </cell>
          <cell r="F164">
            <v>1.2556</v>
          </cell>
          <cell r="G164">
            <v>3.4411</v>
          </cell>
        </row>
        <row r="165">
          <cell r="A165">
            <v>53780160</v>
          </cell>
          <cell r="B165">
            <v>2015</v>
          </cell>
          <cell r="C165">
            <v>37.258200000000002</v>
          </cell>
          <cell r="D165">
            <v>10.4352</v>
          </cell>
          <cell r="E165">
            <v>4.8963000000000001</v>
          </cell>
          <cell r="F165">
            <v>0.97430000000000005</v>
          </cell>
          <cell r="G165">
            <v>2.5287000000000002</v>
          </cell>
        </row>
        <row r="166">
          <cell r="A166">
            <v>53780200</v>
          </cell>
          <cell r="B166">
            <v>2015</v>
          </cell>
          <cell r="C166">
            <v>39.866799999999998</v>
          </cell>
          <cell r="D166">
            <v>6.5090000000000003</v>
          </cell>
          <cell r="E166">
            <v>3.5446</v>
          </cell>
          <cell r="F166">
            <v>0.3962</v>
          </cell>
          <cell r="G166">
            <v>1.6656</v>
          </cell>
        </row>
        <row r="167">
          <cell r="A167">
            <v>53780240</v>
          </cell>
          <cell r="B167">
            <v>2015</v>
          </cell>
          <cell r="C167">
            <v>68.876000000000005</v>
          </cell>
          <cell r="D167">
            <v>14.7027</v>
          </cell>
          <cell r="E167">
            <v>5.5140000000000002</v>
          </cell>
          <cell r="F167">
            <v>1.8992</v>
          </cell>
          <cell r="G167">
            <v>4.6326000000000001</v>
          </cell>
        </row>
        <row r="168">
          <cell r="A168">
            <v>53780280</v>
          </cell>
          <cell r="B168">
            <v>2015</v>
          </cell>
          <cell r="C168">
            <v>38.804600000000001</v>
          </cell>
          <cell r="D168">
            <v>10.2804</v>
          </cell>
          <cell r="E168">
            <v>5.2350000000000003</v>
          </cell>
          <cell r="F168">
            <v>0.76590000000000003</v>
          </cell>
          <cell r="G168">
            <v>2.524</v>
          </cell>
        </row>
        <row r="169">
          <cell r="A169">
            <v>53780320</v>
          </cell>
          <cell r="B169">
            <v>2015</v>
          </cell>
          <cell r="C169">
            <v>74.799300000000002</v>
          </cell>
          <cell r="D169">
            <v>15.0311</v>
          </cell>
          <cell r="E169">
            <v>5.9748000000000001</v>
          </cell>
          <cell r="F169">
            <v>1.9221999999999999</v>
          </cell>
          <cell r="G169">
            <v>3.9403999999999999</v>
          </cell>
        </row>
        <row r="170">
          <cell r="A170">
            <v>53820000</v>
          </cell>
          <cell r="B170">
            <v>2015</v>
          </cell>
          <cell r="C170">
            <v>1153.2061000000001</v>
          </cell>
          <cell r="D170">
            <v>273.30619999999999</v>
          </cell>
          <cell r="E170">
            <v>93.308000000000007</v>
          </cell>
          <cell r="F170">
            <v>32.100200000000001</v>
          </cell>
          <cell r="G170">
            <v>92.232500000000002</v>
          </cell>
        </row>
        <row r="171">
          <cell r="A171">
            <v>53820040</v>
          </cell>
          <cell r="B171">
            <v>2015</v>
          </cell>
          <cell r="C171">
            <v>34.7761</v>
          </cell>
          <cell r="D171">
            <v>7.484</v>
          </cell>
          <cell r="E171">
            <v>3.1613000000000002</v>
          </cell>
          <cell r="F171">
            <v>1.1395</v>
          </cell>
          <cell r="G171">
            <v>1.7477</v>
          </cell>
        </row>
        <row r="172">
          <cell r="A172">
            <v>53820080</v>
          </cell>
          <cell r="B172">
            <v>2015</v>
          </cell>
          <cell r="C172">
            <v>48.169699999999999</v>
          </cell>
          <cell r="D172">
            <v>11.361000000000001</v>
          </cell>
          <cell r="E172">
            <v>3.8138000000000001</v>
          </cell>
          <cell r="F172">
            <v>0.86080000000000001</v>
          </cell>
          <cell r="G172">
            <v>3.7667999999999999</v>
          </cell>
        </row>
        <row r="173">
          <cell r="A173">
            <v>53820120</v>
          </cell>
          <cell r="B173">
            <v>2015</v>
          </cell>
          <cell r="C173">
            <v>82.6935</v>
          </cell>
          <cell r="D173">
            <v>19.681799999999999</v>
          </cell>
          <cell r="E173">
            <v>6.5755999999999997</v>
          </cell>
          <cell r="F173">
            <v>3.1839</v>
          </cell>
          <cell r="G173">
            <v>5.8335999999999997</v>
          </cell>
        </row>
        <row r="174">
          <cell r="A174">
            <v>53820160</v>
          </cell>
          <cell r="B174">
            <v>2015</v>
          </cell>
          <cell r="C174">
            <v>69.901600000000002</v>
          </cell>
          <cell r="D174">
            <v>13.3934</v>
          </cell>
          <cell r="E174">
            <v>4.3418000000000001</v>
          </cell>
          <cell r="F174">
            <v>1.1676</v>
          </cell>
          <cell r="G174">
            <v>4.9535999999999998</v>
          </cell>
        </row>
        <row r="175">
          <cell r="A175">
            <v>53820200</v>
          </cell>
          <cell r="B175">
            <v>2015</v>
          </cell>
          <cell r="C175">
            <v>105.887</v>
          </cell>
          <cell r="D175">
            <v>23.595199999999998</v>
          </cell>
          <cell r="E175">
            <v>8.0543999999999993</v>
          </cell>
          <cell r="F175">
            <v>2.585</v>
          </cell>
          <cell r="G175">
            <v>8.4512</v>
          </cell>
        </row>
        <row r="176">
          <cell r="A176">
            <v>53820240</v>
          </cell>
          <cell r="B176">
            <v>2015</v>
          </cell>
          <cell r="C176">
            <v>76.168700000000001</v>
          </cell>
          <cell r="D176">
            <v>20.951000000000001</v>
          </cell>
          <cell r="E176">
            <v>7.5903999999999998</v>
          </cell>
          <cell r="F176">
            <v>2.0002</v>
          </cell>
          <cell r="G176">
            <v>7.0110000000000001</v>
          </cell>
        </row>
        <row r="177">
          <cell r="A177">
            <v>53820280</v>
          </cell>
          <cell r="B177">
            <v>2015</v>
          </cell>
          <cell r="C177">
            <v>65.623199999999997</v>
          </cell>
          <cell r="D177">
            <v>15.142799999999999</v>
          </cell>
          <cell r="E177">
            <v>5.9748000000000001</v>
          </cell>
          <cell r="F177">
            <v>1.3648</v>
          </cell>
          <cell r="G177">
            <v>4.9356999999999998</v>
          </cell>
        </row>
        <row r="178">
          <cell r="A178">
            <v>53820320</v>
          </cell>
          <cell r="B178">
            <v>2015</v>
          </cell>
          <cell r="C178">
            <v>34.835099999999997</v>
          </cell>
          <cell r="D178">
            <v>10.014900000000001</v>
          </cell>
          <cell r="E178">
            <v>3.0447000000000002</v>
          </cell>
          <cell r="F178">
            <v>1.9005000000000001</v>
          </cell>
          <cell r="G178">
            <v>3.3458999999999999</v>
          </cell>
        </row>
        <row r="179">
          <cell r="A179">
            <v>53820360</v>
          </cell>
          <cell r="B179">
            <v>2015</v>
          </cell>
          <cell r="C179">
            <v>78.060299999999998</v>
          </cell>
          <cell r="D179">
            <v>13.4087</v>
          </cell>
          <cell r="E179">
            <v>3.8281999999999998</v>
          </cell>
          <cell r="F179">
            <v>1.5526</v>
          </cell>
          <cell r="G179">
            <v>5.8093000000000004</v>
          </cell>
        </row>
        <row r="180">
          <cell r="A180">
            <v>53820400</v>
          </cell>
          <cell r="B180">
            <v>2015</v>
          </cell>
          <cell r="C180">
            <v>50.615600000000001</v>
          </cell>
          <cell r="D180">
            <v>11.294700000000001</v>
          </cell>
          <cell r="E180">
            <v>4.6417000000000002</v>
          </cell>
          <cell r="F180">
            <v>0.91649999999999998</v>
          </cell>
          <cell r="G180">
            <v>4.1136999999999997</v>
          </cell>
        </row>
        <row r="181">
          <cell r="A181">
            <v>53820440</v>
          </cell>
          <cell r="B181">
            <v>2015</v>
          </cell>
          <cell r="C181">
            <v>35.7898</v>
          </cell>
          <cell r="D181">
            <v>11.0136</v>
          </cell>
          <cell r="E181">
            <v>4.5332999999999997</v>
          </cell>
          <cell r="F181">
            <v>1.3651</v>
          </cell>
          <cell r="G181">
            <v>2.5777000000000001</v>
          </cell>
        </row>
        <row r="182">
          <cell r="A182">
            <v>53820480</v>
          </cell>
          <cell r="B182">
            <v>2015</v>
          </cell>
          <cell r="C182">
            <v>69.721800000000002</v>
          </cell>
          <cell r="D182">
            <v>13.281599999999999</v>
          </cell>
          <cell r="E182">
            <v>3.9510000000000001</v>
          </cell>
          <cell r="F182">
            <v>1.6668000000000001</v>
          </cell>
          <cell r="G182">
            <v>5.1597999999999997</v>
          </cell>
        </row>
        <row r="183">
          <cell r="A183">
            <v>53820520</v>
          </cell>
          <cell r="B183">
            <v>2015</v>
          </cell>
          <cell r="C183">
            <v>61.957799999999999</v>
          </cell>
          <cell r="D183">
            <v>8.1143999999999998</v>
          </cell>
          <cell r="E183">
            <v>2.4424000000000001</v>
          </cell>
          <cell r="F183">
            <v>0.77490000000000003</v>
          </cell>
          <cell r="G183">
            <v>3.2210999999999999</v>
          </cell>
        </row>
        <row r="184">
          <cell r="A184">
            <v>53820560</v>
          </cell>
          <cell r="B184">
            <v>2015</v>
          </cell>
          <cell r="C184">
            <v>34.2194</v>
          </cell>
          <cell r="D184">
            <v>18.442499999999999</v>
          </cell>
          <cell r="E184">
            <v>6.7968000000000002</v>
          </cell>
          <cell r="F184">
            <v>2.0257999999999998</v>
          </cell>
          <cell r="G184">
            <v>5.3371000000000004</v>
          </cell>
        </row>
        <row r="185">
          <cell r="A185">
            <v>53820600</v>
          </cell>
          <cell r="B185">
            <v>2015</v>
          </cell>
          <cell r="C185">
            <v>23.6587</v>
          </cell>
          <cell r="D185">
            <v>11.150600000000001</v>
          </cell>
          <cell r="E185">
            <v>4.3712999999999997</v>
          </cell>
          <cell r="F185">
            <v>1.0469999999999999</v>
          </cell>
          <cell r="G185">
            <v>2.8776000000000002</v>
          </cell>
        </row>
        <row r="186">
          <cell r="A186">
            <v>53820640</v>
          </cell>
          <cell r="B186">
            <v>2015</v>
          </cell>
          <cell r="C186">
            <v>62.221600000000002</v>
          </cell>
          <cell r="D186">
            <v>10.386900000000001</v>
          </cell>
          <cell r="E186">
            <v>3.0507</v>
          </cell>
          <cell r="F186">
            <v>1.0663</v>
          </cell>
          <cell r="G186">
            <v>3.7387000000000001</v>
          </cell>
        </row>
        <row r="187">
          <cell r="A187">
            <v>53820680</v>
          </cell>
          <cell r="B187">
            <v>2015</v>
          </cell>
          <cell r="C187">
            <v>62.003599999999999</v>
          </cell>
          <cell r="D187">
            <v>25.077999999999999</v>
          </cell>
          <cell r="E187">
            <v>7.6769999999999996</v>
          </cell>
          <cell r="F187">
            <v>5.1706000000000003</v>
          </cell>
          <cell r="G187">
            <v>6.6325000000000003</v>
          </cell>
        </row>
        <row r="188">
          <cell r="A188">
            <v>53820720</v>
          </cell>
          <cell r="B188">
            <v>2015</v>
          </cell>
          <cell r="C188">
            <v>49.679499999999997</v>
          </cell>
          <cell r="D188">
            <v>9.9562000000000008</v>
          </cell>
          <cell r="E188">
            <v>3.7884000000000002</v>
          </cell>
          <cell r="F188">
            <v>0.99980000000000002</v>
          </cell>
          <cell r="G188">
            <v>3.2496</v>
          </cell>
        </row>
        <row r="189">
          <cell r="A189">
            <v>53820760</v>
          </cell>
          <cell r="B189">
            <v>2015</v>
          </cell>
          <cell r="C189">
            <v>107.2231</v>
          </cell>
          <cell r="D189">
            <v>19.5549</v>
          </cell>
          <cell r="E189">
            <v>5.6703999999999999</v>
          </cell>
          <cell r="F189">
            <v>1.3125</v>
          </cell>
          <cell r="G189">
            <v>9.4699000000000009</v>
          </cell>
        </row>
        <row r="190">
          <cell r="A190">
            <v>55000000</v>
          </cell>
          <cell r="B190">
            <v>2015</v>
          </cell>
          <cell r="C190">
            <v>6918.3415000000005</v>
          </cell>
          <cell r="D190">
            <v>1387.1502</v>
          </cell>
          <cell r="E190">
            <v>361.12240000000003</v>
          </cell>
          <cell r="F190">
            <v>313.49130000000002</v>
          </cell>
          <cell r="G190">
            <v>446.54199999999997</v>
          </cell>
        </row>
        <row r="191">
          <cell r="A191">
            <v>55120000</v>
          </cell>
          <cell r="B191">
            <v>2015</v>
          </cell>
          <cell r="C191">
            <v>100.6146</v>
          </cell>
          <cell r="D191">
            <v>43.872500000000002</v>
          </cell>
          <cell r="E191">
            <v>12.7277</v>
          </cell>
          <cell r="F191">
            <v>9.2691999999999997</v>
          </cell>
          <cell r="G191">
            <v>10.7476</v>
          </cell>
        </row>
        <row r="192">
          <cell r="A192">
            <v>55130000</v>
          </cell>
          <cell r="B192">
            <v>2015</v>
          </cell>
          <cell r="C192">
            <v>104.9435</v>
          </cell>
          <cell r="D192">
            <v>77.337900000000005</v>
          </cell>
          <cell r="E192">
            <v>20.332100000000001</v>
          </cell>
          <cell r="F192">
            <v>17.739799999999999</v>
          </cell>
          <cell r="G192">
            <v>16.3033</v>
          </cell>
        </row>
        <row r="193">
          <cell r="A193">
            <v>55150000</v>
          </cell>
          <cell r="B193">
            <v>2015</v>
          </cell>
          <cell r="C193">
            <v>303.28480000000002</v>
          </cell>
          <cell r="D193">
            <v>101.93040000000001</v>
          </cell>
          <cell r="E193">
            <v>29.573399999999999</v>
          </cell>
          <cell r="F193">
            <v>16.419699999999999</v>
          </cell>
          <cell r="G193">
            <v>27.163799999999998</v>
          </cell>
        </row>
        <row r="194">
          <cell r="A194">
            <v>55540000</v>
          </cell>
          <cell r="B194">
            <v>2015</v>
          </cell>
          <cell r="C194">
            <v>1420.9777999999999</v>
          </cell>
          <cell r="D194">
            <v>244.38669999999999</v>
          </cell>
          <cell r="E194">
            <v>58.072000000000003</v>
          </cell>
          <cell r="F194">
            <v>64.547300000000007</v>
          </cell>
          <cell r="G194">
            <v>83.112099999999998</v>
          </cell>
        </row>
        <row r="195">
          <cell r="A195">
            <v>55540040</v>
          </cell>
          <cell r="B195">
            <v>2015</v>
          </cell>
          <cell r="C195">
            <v>151.24270000000001</v>
          </cell>
          <cell r="D195">
            <v>27.389299999999999</v>
          </cell>
          <cell r="E195">
            <v>6.6702000000000004</v>
          </cell>
          <cell r="F195">
            <v>7.1577000000000002</v>
          </cell>
          <cell r="G195">
            <v>9.0639000000000003</v>
          </cell>
        </row>
        <row r="196">
          <cell r="A196">
            <v>55540080</v>
          </cell>
          <cell r="B196">
            <v>2015</v>
          </cell>
          <cell r="C196">
            <v>119.40430000000001</v>
          </cell>
          <cell r="D196">
            <v>32.9788</v>
          </cell>
          <cell r="E196">
            <v>9.2235999999999994</v>
          </cell>
          <cell r="F196">
            <v>8.0175999999999998</v>
          </cell>
          <cell r="G196">
            <v>9.0305999999999997</v>
          </cell>
        </row>
        <row r="197">
          <cell r="A197">
            <v>55540120</v>
          </cell>
          <cell r="B197">
            <v>2015</v>
          </cell>
          <cell r="C197">
            <v>152.96709999999999</v>
          </cell>
          <cell r="D197">
            <v>27.985099999999999</v>
          </cell>
          <cell r="E197">
            <v>6.5717999999999996</v>
          </cell>
          <cell r="F197">
            <v>7.5693999999999999</v>
          </cell>
          <cell r="G197">
            <v>9.5548999999999999</v>
          </cell>
        </row>
        <row r="198">
          <cell r="A198">
            <v>55540160</v>
          </cell>
          <cell r="B198">
            <v>2015</v>
          </cell>
          <cell r="C198">
            <v>80.842100000000002</v>
          </cell>
          <cell r="D198">
            <v>13.149699999999999</v>
          </cell>
          <cell r="E198">
            <v>2.7223000000000002</v>
          </cell>
          <cell r="F198">
            <v>3.3458000000000001</v>
          </cell>
          <cell r="G198">
            <v>5.1365999999999996</v>
          </cell>
        </row>
        <row r="199">
          <cell r="A199">
            <v>55540200</v>
          </cell>
          <cell r="B199">
            <v>2015</v>
          </cell>
          <cell r="C199">
            <v>78.8245</v>
          </cell>
          <cell r="D199">
            <v>24.319299999999998</v>
          </cell>
          <cell r="E199">
            <v>7.7859999999999996</v>
          </cell>
          <cell r="F199">
            <v>5.8278999999999996</v>
          </cell>
          <cell r="G199">
            <v>6.1214000000000004</v>
          </cell>
        </row>
        <row r="200">
          <cell r="A200">
            <v>55540240</v>
          </cell>
          <cell r="B200">
            <v>2015</v>
          </cell>
          <cell r="C200">
            <v>69.429299999999998</v>
          </cell>
          <cell r="D200">
            <v>8.9095999999999993</v>
          </cell>
          <cell r="E200">
            <v>1.5669</v>
          </cell>
          <cell r="F200">
            <v>2.2141000000000002</v>
          </cell>
          <cell r="G200">
            <v>4.0799000000000003</v>
          </cell>
        </row>
        <row r="201">
          <cell r="A201">
            <v>55540280</v>
          </cell>
          <cell r="B201">
            <v>2015</v>
          </cell>
          <cell r="C201">
            <v>53.389099999999999</v>
          </cell>
          <cell r="D201">
            <v>7.1798999999999999</v>
          </cell>
          <cell r="E201">
            <v>1.3052999999999999</v>
          </cell>
          <cell r="F201">
            <v>1.9790000000000001</v>
          </cell>
          <cell r="G201">
            <v>3.1017000000000001</v>
          </cell>
        </row>
        <row r="202">
          <cell r="A202">
            <v>55540320</v>
          </cell>
          <cell r="B202">
            <v>2015</v>
          </cell>
          <cell r="C202">
            <v>42.803100000000001</v>
          </cell>
          <cell r="D202">
            <v>7.8438999999999997</v>
          </cell>
          <cell r="E202">
            <v>1.9285000000000001</v>
          </cell>
          <cell r="F202">
            <v>1.8051999999999999</v>
          </cell>
          <cell r="G202">
            <v>2.2682000000000002</v>
          </cell>
        </row>
        <row r="203">
          <cell r="A203">
            <v>55540360</v>
          </cell>
          <cell r="B203">
            <v>2015</v>
          </cell>
          <cell r="C203">
            <v>56.281700000000001</v>
          </cell>
          <cell r="D203">
            <v>7.3880999999999997</v>
          </cell>
          <cell r="E203">
            <v>1.2054</v>
          </cell>
          <cell r="F203">
            <v>2.0935000000000001</v>
          </cell>
          <cell r="G203">
            <v>3.4125999999999999</v>
          </cell>
        </row>
        <row r="204">
          <cell r="A204">
            <v>55540400</v>
          </cell>
          <cell r="B204">
            <v>2015</v>
          </cell>
          <cell r="C204">
            <v>57.953800000000001</v>
          </cell>
          <cell r="D204">
            <v>8.0449000000000002</v>
          </cell>
          <cell r="E204">
            <v>1.6851</v>
          </cell>
          <cell r="F204">
            <v>2.1898</v>
          </cell>
          <cell r="G204">
            <v>3.0488</v>
          </cell>
        </row>
        <row r="205">
          <cell r="A205">
            <v>55540440</v>
          </cell>
          <cell r="B205">
            <v>2015</v>
          </cell>
          <cell r="C205">
            <v>78.742800000000003</v>
          </cell>
          <cell r="D205">
            <v>11.8721</v>
          </cell>
          <cell r="E205">
            <v>2.4746999999999999</v>
          </cell>
          <cell r="F205">
            <v>2.8935</v>
          </cell>
          <cell r="G205">
            <v>4.1397000000000004</v>
          </cell>
        </row>
        <row r="206">
          <cell r="A206">
            <v>55540480</v>
          </cell>
          <cell r="B206">
            <v>2015</v>
          </cell>
          <cell r="C206">
            <v>78.898300000000006</v>
          </cell>
          <cell r="D206">
            <v>11.839</v>
          </cell>
          <cell r="E206">
            <v>2.7942</v>
          </cell>
          <cell r="F206">
            <v>2.9487000000000001</v>
          </cell>
          <cell r="G206">
            <v>4.2641</v>
          </cell>
        </row>
        <row r="207">
          <cell r="A207">
            <v>55540520</v>
          </cell>
          <cell r="B207">
            <v>2015</v>
          </cell>
          <cell r="C207">
            <v>68.808000000000007</v>
          </cell>
          <cell r="D207">
            <v>7.7773000000000003</v>
          </cell>
          <cell r="E207">
            <v>1.0925</v>
          </cell>
          <cell r="F207">
            <v>2.5617000000000001</v>
          </cell>
          <cell r="G207">
            <v>3.3935</v>
          </cell>
        </row>
        <row r="208">
          <cell r="A208">
            <v>55540560</v>
          </cell>
          <cell r="B208">
            <v>2015</v>
          </cell>
          <cell r="C208">
            <v>79.253</v>
          </cell>
          <cell r="D208">
            <v>12.5227</v>
          </cell>
          <cell r="E208">
            <v>3.3563999999999998</v>
          </cell>
          <cell r="F208">
            <v>3.4561999999999999</v>
          </cell>
          <cell r="G208">
            <v>4.0046999999999997</v>
          </cell>
        </row>
        <row r="209">
          <cell r="A209">
            <v>55540600</v>
          </cell>
          <cell r="B209">
            <v>2015</v>
          </cell>
          <cell r="C209">
            <v>45.5578</v>
          </cell>
          <cell r="D209">
            <v>7.3604000000000003</v>
          </cell>
          <cell r="E209">
            <v>1.6476</v>
          </cell>
          <cell r="F209">
            <v>2.4723000000000002</v>
          </cell>
          <cell r="G209">
            <v>2.4032</v>
          </cell>
        </row>
        <row r="210">
          <cell r="A210">
            <v>55540640</v>
          </cell>
          <cell r="B210">
            <v>2015</v>
          </cell>
          <cell r="C210">
            <v>70.7483</v>
          </cell>
          <cell r="D210">
            <v>9.6045999999999996</v>
          </cell>
          <cell r="E210">
            <v>1.9796</v>
          </cell>
          <cell r="F210">
            <v>2.5325000000000002</v>
          </cell>
          <cell r="G210">
            <v>3.5190000000000001</v>
          </cell>
        </row>
        <row r="211">
          <cell r="A211">
            <v>55540680</v>
          </cell>
          <cell r="B211">
            <v>2015</v>
          </cell>
          <cell r="C211">
            <v>135.83189999999999</v>
          </cell>
          <cell r="D211">
            <v>18.222000000000001</v>
          </cell>
          <cell r="E211">
            <v>4.0618999999999996</v>
          </cell>
          <cell r="F211">
            <v>5.4824000000000002</v>
          </cell>
          <cell r="G211">
            <v>6.5693000000000001</v>
          </cell>
        </row>
        <row r="212">
          <cell r="A212">
            <v>55580000</v>
          </cell>
          <cell r="B212">
            <v>2015</v>
          </cell>
          <cell r="C212">
            <v>1112.0364999999999</v>
          </cell>
          <cell r="D212">
            <v>154.12039999999999</v>
          </cell>
          <cell r="E212">
            <v>33.544699999999999</v>
          </cell>
          <cell r="F212">
            <v>36.7502</v>
          </cell>
          <cell r="G212">
            <v>59.183900000000001</v>
          </cell>
        </row>
        <row r="213">
          <cell r="A213">
            <v>55580040</v>
          </cell>
          <cell r="B213">
            <v>2015</v>
          </cell>
          <cell r="C213">
            <v>106.32089999999999</v>
          </cell>
          <cell r="D213">
            <v>13.3375</v>
          </cell>
          <cell r="E213">
            <v>2.2629000000000001</v>
          </cell>
          <cell r="F213">
            <v>3.2963</v>
          </cell>
          <cell r="G213">
            <v>5.7275999999999998</v>
          </cell>
        </row>
        <row r="214">
          <cell r="A214">
            <v>55580080</v>
          </cell>
          <cell r="B214">
            <v>2015</v>
          </cell>
          <cell r="C214">
            <v>91.360399999999998</v>
          </cell>
          <cell r="D214">
            <v>10.663</v>
          </cell>
          <cell r="E214">
            <v>1.8577999999999999</v>
          </cell>
          <cell r="F214">
            <v>3.0013000000000001</v>
          </cell>
          <cell r="G214">
            <v>4.2191999999999998</v>
          </cell>
        </row>
        <row r="215">
          <cell r="A215">
            <v>55580120</v>
          </cell>
          <cell r="B215">
            <v>2015</v>
          </cell>
          <cell r="C215">
            <v>141.358</v>
          </cell>
          <cell r="D215">
            <v>23.7012</v>
          </cell>
          <cell r="E215">
            <v>5.5830000000000002</v>
          </cell>
          <cell r="F215">
            <v>5.3573000000000004</v>
          </cell>
          <cell r="G215">
            <v>8.2131000000000007</v>
          </cell>
        </row>
        <row r="216">
          <cell r="A216">
            <v>55580160</v>
          </cell>
          <cell r="B216">
            <v>2015</v>
          </cell>
          <cell r="C216">
            <v>184.83349999999999</v>
          </cell>
          <cell r="D216">
            <v>28.136199999999999</v>
          </cell>
          <cell r="E216">
            <v>6.7796000000000003</v>
          </cell>
          <cell r="F216">
            <v>6.5316999999999998</v>
          </cell>
          <cell r="G216">
            <v>10.6929</v>
          </cell>
        </row>
        <row r="217">
          <cell r="A217">
            <v>55580200</v>
          </cell>
          <cell r="B217">
            <v>2015</v>
          </cell>
          <cell r="C217">
            <v>53.174100000000003</v>
          </cell>
          <cell r="D217">
            <v>7.0038999999999998</v>
          </cell>
          <cell r="E217">
            <v>1.964</v>
          </cell>
          <cell r="F217">
            <v>1.5145</v>
          </cell>
          <cell r="G217">
            <v>2.56</v>
          </cell>
        </row>
        <row r="218">
          <cell r="A218">
            <v>55580240</v>
          </cell>
          <cell r="B218">
            <v>2015</v>
          </cell>
          <cell r="C218">
            <v>140.5419</v>
          </cell>
          <cell r="D218">
            <v>18.3719</v>
          </cell>
          <cell r="E218">
            <v>3.3712</v>
          </cell>
          <cell r="F218">
            <v>4.4916999999999998</v>
          </cell>
          <cell r="G218">
            <v>6.9053000000000004</v>
          </cell>
        </row>
        <row r="219">
          <cell r="A219">
            <v>55580280</v>
          </cell>
          <cell r="B219">
            <v>2015</v>
          </cell>
          <cell r="C219">
            <v>52.411000000000001</v>
          </cell>
          <cell r="D219">
            <v>7.0411999999999999</v>
          </cell>
          <cell r="E219">
            <v>1.7473000000000001</v>
          </cell>
          <cell r="F219">
            <v>1.4758</v>
          </cell>
          <cell r="G219">
            <v>2.3714</v>
          </cell>
        </row>
        <row r="220">
          <cell r="A220">
            <v>55580320</v>
          </cell>
          <cell r="B220">
            <v>2015</v>
          </cell>
          <cell r="C220">
            <v>85.672399999999996</v>
          </cell>
          <cell r="D220">
            <v>12.2865</v>
          </cell>
          <cell r="E220">
            <v>3.1873</v>
          </cell>
          <cell r="F220">
            <v>2.8105000000000002</v>
          </cell>
          <cell r="G220">
            <v>4.7845000000000004</v>
          </cell>
        </row>
        <row r="221">
          <cell r="A221">
            <v>55580360</v>
          </cell>
          <cell r="B221">
            <v>2015</v>
          </cell>
          <cell r="C221">
            <v>52.429900000000004</v>
          </cell>
          <cell r="D221">
            <v>8.8638999999999992</v>
          </cell>
          <cell r="E221">
            <v>1.8596999999999999</v>
          </cell>
          <cell r="F221">
            <v>1.8478000000000001</v>
          </cell>
          <cell r="G221">
            <v>3.6269</v>
          </cell>
        </row>
        <row r="222">
          <cell r="A222">
            <v>55580400</v>
          </cell>
          <cell r="B222">
            <v>2015</v>
          </cell>
          <cell r="C222">
            <v>94.484399999999994</v>
          </cell>
          <cell r="D222">
            <v>10.380699999999999</v>
          </cell>
          <cell r="E222">
            <v>1.9315</v>
          </cell>
          <cell r="F222">
            <v>3.0354000000000001</v>
          </cell>
          <cell r="G222">
            <v>4.2283999999999997</v>
          </cell>
        </row>
        <row r="223">
          <cell r="A223">
            <v>55580440</v>
          </cell>
          <cell r="B223">
            <v>2015</v>
          </cell>
          <cell r="C223">
            <v>109.45</v>
          </cell>
          <cell r="D223">
            <v>14.3344</v>
          </cell>
          <cell r="E223">
            <v>3.0004</v>
          </cell>
          <cell r="F223">
            <v>3.3879000000000001</v>
          </cell>
          <cell r="G223">
            <v>5.8545999999999996</v>
          </cell>
        </row>
        <row r="224">
          <cell r="A224">
            <v>55620000</v>
          </cell>
          <cell r="B224">
            <v>2015</v>
          </cell>
          <cell r="C224">
            <v>761.31100000000004</v>
          </cell>
          <cell r="D224">
            <v>249.2191</v>
          </cell>
          <cell r="E224">
            <v>74.889399999999995</v>
          </cell>
          <cell r="F224">
            <v>51.825299999999999</v>
          </cell>
          <cell r="G224">
            <v>66.777299999999997</v>
          </cell>
        </row>
        <row r="225">
          <cell r="A225">
            <v>55620040</v>
          </cell>
          <cell r="B225">
            <v>2015</v>
          </cell>
          <cell r="C225">
            <v>51.679900000000004</v>
          </cell>
          <cell r="D225">
            <v>27.335799999999999</v>
          </cell>
          <cell r="E225">
            <v>8.8813999999999993</v>
          </cell>
          <cell r="F225">
            <v>5.0255000000000001</v>
          </cell>
          <cell r="G225">
            <v>6.2812000000000001</v>
          </cell>
        </row>
        <row r="226">
          <cell r="A226">
            <v>55620080</v>
          </cell>
          <cell r="B226">
            <v>2015</v>
          </cell>
          <cell r="C226">
            <v>66.100899999999996</v>
          </cell>
          <cell r="D226">
            <v>15.9117</v>
          </cell>
          <cell r="E226">
            <v>4.3788</v>
          </cell>
          <cell r="F226">
            <v>2.9615999999999998</v>
          </cell>
          <cell r="G226">
            <v>4.2374000000000001</v>
          </cell>
        </row>
        <row r="227">
          <cell r="A227">
            <v>55620120</v>
          </cell>
          <cell r="B227">
            <v>2015</v>
          </cell>
          <cell r="C227">
            <v>171.20099999999999</v>
          </cell>
          <cell r="D227">
            <v>37.262700000000002</v>
          </cell>
          <cell r="E227">
            <v>9.5871999999999993</v>
          </cell>
          <cell r="F227">
            <v>7.7881</v>
          </cell>
          <cell r="G227">
            <v>12.713800000000001</v>
          </cell>
        </row>
        <row r="228">
          <cell r="A228">
            <v>55620140</v>
          </cell>
          <cell r="B228">
            <v>2015</v>
          </cell>
          <cell r="C228">
            <v>35.967100000000002</v>
          </cell>
          <cell r="D228">
            <v>22.784700000000001</v>
          </cell>
          <cell r="E228">
            <v>8.0241000000000007</v>
          </cell>
          <cell r="F228">
            <v>4.5213000000000001</v>
          </cell>
          <cell r="G228">
            <v>4.8085000000000004</v>
          </cell>
        </row>
        <row r="229">
          <cell r="A229">
            <v>55620160</v>
          </cell>
          <cell r="B229">
            <v>2015</v>
          </cell>
          <cell r="C229">
            <v>159.03</v>
          </cell>
          <cell r="D229">
            <v>25.183299999999999</v>
          </cell>
          <cell r="E229">
            <v>5.9759000000000002</v>
          </cell>
          <cell r="F229">
            <v>5.9973000000000001</v>
          </cell>
          <cell r="G229">
            <v>9.0260999999999996</v>
          </cell>
        </row>
        <row r="230">
          <cell r="A230">
            <v>55620200</v>
          </cell>
          <cell r="B230">
            <v>2015</v>
          </cell>
          <cell r="C230">
            <v>37.331299999999999</v>
          </cell>
          <cell r="D230">
            <v>22.391300000000001</v>
          </cell>
          <cell r="E230">
            <v>7.3124000000000002</v>
          </cell>
          <cell r="F230">
            <v>4.8967000000000001</v>
          </cell>
          <cell r="G230">
            <v>4.4400000000000004</v>
          </cell>
        </row>
        <row r="231">
          <cell r="A231">
            <v>55620240</v>
          </cell>
          <cell r="B231">
            <v>2015</v>
          </cell>
          <cell r="C231">
            <v>87.755799999999994</v>
          </cell>
          <cell r="D231">
            <v>38.792400000000001</v>
          </cell>
          <cell r="E231">
            <v>10.7698</v>
          </cell>
          <cell r="F231">
            <v>11.0595</v>
          </cell>
          <cell r="G231">
            <v>9.3278999999999996</v>
          </cell>
        </row>
        <row r="232">
          <cell r="A232">
            <v>55620280</v>
          </cell>
          <cell r="B232">
            <v>2015</v>
          </cell>
          <cell r="C232">
            <v>38.655900000000003</v>
          </cell>
          <cell r="D232">
            <v>9.7294999999999998</v>
          </cell>
          <cell r="E232">
            <v>3.3613</v>
          </cell>
          <cell r="F232">
            <v>1.5102</v>
          </cell>
          <cell r="G232">
            <v>2.5264000000000002</v>
          </cell>
        </row>
        <row r="233">
          <cell r="A233">
            <v>55620320</v>
          </cell>
          <cell r="B233">
            <v>2015</v>
          </cell>
          <cell r="C233">
            <v>66.495900000000006</v>
          </cell>
          <cell r="D233">
            <v>37.461599999999997</v>
          </cell>
          <cell r="E233">
            <v>12.695499999999999</v>
          </cell>
          <cell r="F233">
            <v>5.3167999999999997</v>
          </cell>
          <cell r="G233">
            <v>10.1526</v>
          </cell>
        </row>
        <row r="234">
          <cell r="A234">
            <v>55620360</v>
          </cell>
          <cell r="B234">
            <v>2015</v>
          </cell>
          <cell r="C234">
            <v>47.093200000000003</v>
          </cell>
          <cell r="D234">
            <v>12.366099999999999</v>
          </cell>
          <cell r="E234">
            <v>3.903</v>
          </cell>
          <cell r="F234">
            <v>2.7483</v>
          </cell>
          <cell r="G234">
            <v>3.2633999999999999</v>
          </cell>
        </row>
        <row r="235">
          <cell r="A235">
            <v>55660000</v>
          </cell>
          <cell r="B235">
            <v>2015</v>
          </cell>
          <cell r="C235">
            <v>1795.7587000000001</v>
          </cell>
          <cell r="D235">
            <v>323.91849999999999</v>
          </cell>
          <cell r="E235">
            <v>87.749600000000001</v>
          </cell>
          <cell r="F235">
            <v>71.273600000000002</v>
          </cell>
          <cell r="G235">
            <v>113.6708</v>
          </cell>
        </row>
        <row r="236">
          <cell r="A236">
            <v>55660040</v>
          </cell>
          <cell r="B236">
            <v>2015</v>
          </cell>
          <cell r="C236">
            <v>62.960700000000003</v>
          </cell>
          <cell r="D236">
            <v>8.9825999999999997</v>
          </cell>
          <cell r="E236">
            <v>1.7629999999999999</v>
          </cell>
          <cell r="F236">
            <v>2.9426000000000001</v>
          </cell>
          <cell r="G236">
            <v>3.53</v>
          </cell>
        </row>
        <row r="237">
          <cell r="A237">
            <v>55660080</v>
          </cell>
          <cell r="B237">
            <v>2015</v>
          </cell>
          <cell r="C237">
            <v>72.064400000000006</v>
          </cell>
          <cell r="D237">
            <v>17.2941</v>
          </cell>
          <cell r="E237">
            <v>5.915</v>
          </cell>
          <cell r="F237">
            <v>4.4196</v>
          </cell>
          <cell r="G237">
            <v>4.7272999999999996</v>
          </cell>
        </row>
        <row r="238">
          <cell r="A238">
            <v>55660120</v>
          </cell>
          <cell r="B238">
            <v>2015</v>
          </cell>
          <cell r="C238">
            <v>140.2567</v>
          </cell>
          <cell r="D238">
            <v>26.309799999999999</v>
          </cell>
          <cell r="E238">
            <v>5.6779999999999999</v>
          </cell>
          <cell r="F238">
            <v>5.6050000000000004</v>
          </cell>
          <cell r="G238">
            <v>9.9594000000000005</v>
          </cell>
        </row>
        <row r="239">
          <cell r="A239">
            <v>55660160</v>
          </cell>
          <cell r="B239">
            <v>2015</v>
          </cell>
          <cell r="C239">
            <v>107.5391</v>
          </cell>
          <cell r="D239">
            <v>19.299800000000001</v>
          </cell>
          <cell r="E239">
            <v>4.7275</v>
          </cell>
          <cell r="F239">
            <v>4.0141999999999998</v>
          </cell>
          <cell r="G239">
            <v>7.9641000000000002</v>
          </cell>
        </row>
        <row r="240">
          <cell r="A240">
            <v>55660200</v>
          </cell>
          <cell r="B240">
            <v>2015</v>
          </cell>
          <cell r="C240">
            <v>99.823499999999996</v>
          </cell>
          <cell r="D240">
            <v>10.603400000000001</v>
          </cell>
          <cell r="E240">
            <v>1.6821999999999999</v>
          </cell>
          <cell r="F240">
            <v>3.2286999999999999</v>
          </cell>
          <cell r="G240">
            <v>4.6814</v>
          </cell>
        </row>
        <row r="241">
          <cell r="A241">
            <v>55660240</v>
          </cell>
          <cell r="B241">
            <v>2015</v>
          </cell>
          <cell r="C241">
            <v>44.755699999999997</v>
          </cell>
          <cell r="D241">
            <v>5.2664999999999997</v>
          </cell>
          <cell r="E241">
            <v>1.1727000000000001</v>
          </cell>
          <cell r="F241">
            <v>1.3154999999999999</v>
          </cell>
          <cell r="G241">
            <v>2.0676000000000001</v>
          </cell>
        </row>
        <row r="242">
          <cell r="A242">
            <v>55660280</v>
          </cell>
          <cell r="B242">
            <v>2015</v>
          </cell>
          <cell r="C242">
            <v>108.8749</v>
          </cell>
          <cell r="D242">
            <v>31.885899999999999</v>
          </cell>
          <cell r="E242">
            <v>11.468</v>
          </cell>
          <cell r="F242">
            <v>5.7821999999999996</v>
          </cell>
          <cell r="G242">
            <v>8.9631000000000007</v>
          </cell>
        </row>
        <row r="243">
          <cell r="A243">
            <v>55660320</v>
          </cell>
          <cell r="B243">
            <v>2015</v>
          </cell>
          <cell r="C243">
            <v>52.346200000000003</v>
          </cell>
          <cell r="D243">
            <v>7.9142999999999999</v>
          </cell>
          <cell r="E243">
            <v>1.8759999999999999</v>
          </cell>
          <cell r="F243">
            <v>1.7208000000000001</v>
          </cell>
          <cell r="G243">
            <v>3.3283</v>
          </cell>
        </row>
        <row r="244">
          <cell r="A244">
            <v>55660360</v>
          </cell>
          <cell r="B244">
            <v>2015</v>
          </cell>
          <cell r="C244">
            <v>35.254399999999997</v>
          </cell>
          <cell r="D244">
            <v>4.4105999999999996</v>
          </cell>
          <cell r="E244">
            <v>1.1916</v>
          </cell>
          <cell r="F244">
            <v>1.2412000000000001</v>
          </cell>
          <cell r="G244">
            <v>1.4628000000000001</v>
          </cell>
        </row>
        <row r="245">
          <cell r="A245">
            <v>55660400</v>
          </cell>
          <cell r="B245">
            <v>2015</v>
          </cell>
          <cell r="C245">
            <v>90.787099999999995</v>
          </cell>
          <cell r="D245">
            <v>18.0032</v>
          </cell>
          <cell r="E245">
            <v>5.4470999999999998</v>
          </cell>
          <cell r="F245">
            <v>3.6941999999999999</v>
          </cell>
          <cell r="G245">
            <v>6.7664</v>
          </cell>
        </row>
        <row r="246">
          <cell r="A246">
            <v>55660440</v>
          </cell>
          <cell r="B246">
            <v>2015</v>
          </cell>
          <cell r="C246">
            <v>73.444500000000005</v>
          </cell>
          <cell r="D246">
            <v>9.0840999999999994</v>
          </cell>
          <cell r="E246">
            <v>2.5528</v>
          </cell>
          <cell r="F246">
            <v>2.1427999999999998</v>
          </cell>
          <cell r="G246">
            <v>3.2799</v>
          </cell>
        </row>
        <row r="247">
          <cell r="A247">
            <v>55660480</v>
          </cell>
          <cell r="B247">
            <v>2015</v>
          </cell>
          <cell r="C247">
            <v>37.707599999999999</v>
          </cell>
          <cell r="D247">
            <v>9.4871999999999996</v>
          </cell>
          <cell r="E247">
            <v>2.9336000000000002</v>
          </cell>
          <cell r="F247">
            <v>1.5358000000000001</v>
          </cell>
          <cell r="G247">
            <v>3.5001000000000002</v>
          </cell>
        </row>
        <row r="248">
          <cell r="A248">
            <v>55660520</v>
          </cell>
          <cell r="B248">
            <v>2015</v>
          </cell>
          <cell r="C248">
            <v>40.2849</v>
          </cell>
          <cell r="D248">
            <v>5.3604000000000003</v>
          </cell>
          <cell r="E248">
            <v>1.2516</v>
          </cell>
          <cell r="F248">
            <v>1.2546999999999999</v>
          </cell>
          <cell r="G248">
            <v>2.0019</v>
          </cell>
        </row>
        <row r="249">
          <cell r="A249">
            <v>55660560</v>
          </cell>
          <cell r="B249">
            <v>2015</v>
          </cell>
          <cell r="C249">
            <v>40.595399999999998</v>
          </cell>
          <cell r="D249">
            <v>8.7127999999999997</v>
          </cell>
          <cell r="E249">
            <v>3.1265999999999998</v>
          </cell>
          <cell r="F249">
            <v>1.6887000000000001</v>
          </cell>
          <cell r="G249">
            <v>2.5186000000000002</v>
          </cell>
        </row>
        <row r="250">
          <cell r="A250">
            <v>55660600</v>
          </cell>
          <cell r="B250">
            <v>2015</v>
          </cell>
          <cell r="C250">
            <v>48.436599999999999</v>
          </cell>
          <cell r="D250">
            <v>9.43</v>
          </cell>
          <cell r="E250">
            <v>2.7507999999999999</v>
          </cell>
          <cell r="F250">
            <v>2.09</v>
          </cell>
          <cell r="G250">
            <v>3.1456</v>
          </cell>
        </row>
        <row r="251">
          <cell r="A251">
            <v>55660640</v>
          </cell>
          <cell r="B251">
            <v>2015</v>
          </cell>
          <cell r="C251">
            <v>51.6023</v>
          </cell>
          <cell r="D251">
            <v>6.1974999999999998</v>
          </cell>
          <cell r="E251">
            <v>1.645</v>
          </cell>
          <cell r="F251">
            <v>1.9341999999999999</v>
          </cell>
          <cell r="G251">
            <v>1.8977999999999999</v>
          </cell>
        </row>
        <row r="252">
          <cell r="A252">
            <v>55660680</v>
          </cell>
          <cell r="B252">
            <v>2015</v>
          </cell>
          <cell r="C252">
            <v>105.6263</v>
          </cell>
          <cell r="D252">
            <v>18.769400000000001</v>
          </cell>
          <cell r="E252">
            <v>3.8130999999999999</v>
          </cell>
          <cell r="F252">
            <v>4.3528000000000002</v>
          </cell>
          <cell r="G252">
            <v>6.8743999999999996</v>
          </cell>
        </row>
        <row r="253">
          <cell r="A253">
            <v>55660720</v>
          </cell>
          <cell r="B253">
            <v>2015</v>
          </cell>
          <cell r="C253">
            <v>53.693199999999997</v>
          </cell>
          <cell r="D253">
            <v>9.0275999999999996</v>
          </cell>
          <cell r="E253">
            <v>2.6842000000000001</v>
          </cell>
          <cell r="F253">
            <v>2.0434999999999999</v>
          </cell>
          <cell r="G253">
            <v>3.2543000000000002</v>
          </cell>
        </row>
        <row r="254">
          <cell r="A254">
            <v>55660760</v>
          </cell>
          <cell r="B254">
            <v>2015</v>
          </cell>
          <cell r="C254">
            <v>145.00030000000001</v>
          </cell>
          <cell r="D254">
            <v>41.097200000000001</v>
          </cell>
          <cell r="E254">
            <v>12.297000000000001</v>
          </cell>
          <cell r="F254">
            <v>7.0982000000000003</v>
          </cell>
          <cell r="G254">
            <v>12.1448</v>
          </cell>
        </row>
        <row r="255">
          <cell r="A255">
            <v>55660800</v>
          </cell>
          <cell r="B255">
            <v>2015</v>
          </cell>
          <cell r="C255">
            <v>59.025399999999998</v>
          </cell>
          <cell r="D255">
            <v>6.9561000000000002</v>
          </cell>
          <cell r="E255">
            <v>1.3127</v>
          </cell>
          <cell r="F255">
            <v>1.5954999999999999</v>
          </cell>
          <cell r="G255">
            <v>2.9742000000000002</v>
          </cell>
        </row>
        <row r="256">
          <cell r="A256">
            <v>55660840</v>
          </cell>
          <cell r="B256">
            <v>2015</v>
          </cell>
          <cell r="C256">
            <v>111.67310000000001</v>
          </cell>
          <cell r="D256">
            <v>19.975300000000001</v>
          </cell>
          <cell r="E256">
            <v>5.7112999999999996</v>
          </cell>
          <cell r="F256">
            <v>4.2369000000000003</v>
          </cell>
          <cell r="G256">
            <v>7.0495000000000001</v>
          </cell>
        </row>
        <row r="257">
          <cell r="A257">
            <v>55660880</v>
          </cell>
          <cell r="B257">
            <v>2015</v>
          </cell>
          <cell r="C257">
            <v>70.485500000000002</v>
          </cell>
          <cell r="D257">
            <v>9.9662000000000006</v>
          </cell>
          <cell r="E257">
            <v>2.4620000000000002</v>
          </cell>
          <cell r="F257">
            <v>1.9917</v>
          </cell>
          <cell r="G257">
            <v>3.9628999999999999</v>
          </cell>
        </row>
        <row r="258">
          <cell r="A258">
            <v>55660920</v>
          </cell>
          <cell r="B258">
            <v>2015</v>
          </cell>
          <cell r="C258">
            <v>85.831999999999994</v>
          </cell>
          <cell r="D258">
            <v>12.336</v>
          </cell>
          <cell r="E258">
            <v>2.7930999999999999</v>
          </cell>
          <cell r="F258">
            <v>3.1356999999999999</v>
          </cell>
          <cell r="G258">
            <v>4.8933999999999997</v>
          </cell>
        </row>
        <row r="259">
          <cell r="A259">
            <v>55660960</v>
          </cell>
          <cell r="B259">
            <v>2015</v>
          </cell>
          <cell r="C259">
            <v>57.688899999999997</v>
          </cell>
          <cell r="D259">
            <v>7.5484999999999998</v>
          </cell>
          <cell r="E259">
            <v>1.4946999999999999</v>
          </cell>
          <cell r="F259">
            <v>2.2090999999999998</v>
          </cell>
          <cell r="G259">
            <v>2.7229999999999999</v>
          </cell>
        </row>
        <row r="260">
          <cell r="A260">
            <v>55700000</v>
          </cell>
          <cell r="B260">
            <v>2015</v>
          </cell>
          <cell r="C260">
            <v>1319.4146000000001</v>
          </cell>
          <cell r="D260">
            <v>192.3647</v>
          </cell>
          <cell r="E260">
            <v>44.233499999999999</v>
          </cell>
          <cell r="F260">
            <v>45.666200000000003</v>
          </cell>
          <cell r="G260">
            <v>69.583200000000005</v>
          </cell>
        </row>
        <row r="261">
          <cell r="A261">
            <v>55700040</v>
          </cell>
          <cell r="B261">
            <v>2015</v>
          </cell>
          <cell r="C261">
            <v>123.1251</v>
          </cell>
          <cell r="D261">
            <v>26.2944</v>
          </cell>
          <cell r="E261">
            <v>7.2548000000000004</v>
          </cell>
          <cell r="F261">
            <v>5.8041</v>
          </cell>
          <cell r="G261">
            <v>7.84</v>
          </cell>
        </row>
        <row r="262">
          <cell r="A262">
            <v>55700080</v>
          </cell>
          <cell r="B262">
            <v>2015</v>
          </cell>
          <cell r="C262">
            <v>111.4564</v>
          </cell>
          <cell r="D262">
            <v>21.596900000000002</v>
          </cell>
          <cell r="E262">
            <v>5.6677999999999997</v>
          </cell>
          <cell r="F262">
            <v>5.0781999999999998</v>
          </cell>
          <cell r="G262">
            <v>7.4526000000000003</v>
          </cell>
        </row>
        <row r="263">
          <cell r="A263">
            <v>55700120</v>
          </cell>
          <cell r="B263">
            <v>2015</v>
          </cell>
          <cell r="C263">
            <v>31.354099999999999</v>
          </cell>
          <cell r="D263">
            <v>5.1913</v>
          </cell>
          <cell r="E263">
            <v>0.95399999999999996</v>
          </cell>
          <cell r="F263">
            <v>1.6949000000000001</v>
          </cell>
          <cell r="G263">
            <v>1.9007000000000001</v>
          </cell>
        </row>
        <row r="264">
          <cell r="A264">
            <v>55700160</v>
          </cell>
          <cell r="B264">
            <v>2015</v>
          </cell>
          <cell r="C264">
            <v>106.6031</v>
          </cell>
          <cell r="D264">
            <v>11.730700000000001</v>
          </cell>
          <cell r="E264">
            <v>2.6979000000000002</v>
          </cell>
          <cell r="F264">
            <v>2.7961999999999998</v>
          </cell>
          <cell r="G264">
            <v>4.8453999999999997</v>
          </cell>
        </row>
        <row r="265">
          <cell r="A265">
            <v>55700200</v>
          </cell>
          <cell r="B265">
            <v>2015</v>
          </cell>
          <cell r="C265">
            <v>125.56229999999999</v>
          </cell>
          <cell r="D265">
            <v>16.792400000000001</v>
          </cell>
          <cell r="E265">
            <v>3.7334000000000001</v>
          </cell>
          <cell r="F265">
            <v>4.1416000000000004</v>
          </cell>
          <cell r="G265">
            <v>5.8403</v>
          </cell>
        </row>
        <row r="266">
          <cell r="A266">
            <v>55700240</v>
          </cell>
          <cell r="B266">
            <v>2015</v>
          </cell>
          <cell r="C266">
            <v>69.123400000000004</v>
          </cell>
          <cell r="D266">
            <v>7.9177999999999997</v>
          </cell>
          <cell r="E266">
            <v>1.5378000000000001</v>
          </cell>
          <cell r="F266">
            <v>1.8122</v>
          </cell>
          <cell r="G266">
            <v>3.0520999999999998</v>
          </cell>
        </row>
        <row r="267">
          <cell r="A267">
            <v>55700280</v>
          </cell>
          <cell r="B267">
            <v>2015</v>
          </cell>
          <cell r="C267">
            <v>102.7693</v>
          </cell>
          <cell r="D267">
            <v>18.234200000000001</v>
          </cell>
          <cell r="E267">
            <v>5.0217999999999998</v>
          </cell>
          <cell r="F267">
            <v>3.9754999999999998</v>
          </cell>
          <cell r="G267">
            <v>5.9501999999999997</v>
          </cell>
        </row>
        <row r="268">
          <cell r="A268">
            <v>55700320</v>
          </cell>
          <cell r="B268">
            <v>2015</v>
          </cell>
          <cell r="C268">
            <v>89.645600000000002</v>
          </cell>
          <cell r="D268">
            <v>10.081</v>
          </cell>
          <cell r="E268">
            <v>1.6560999999999999</v>
          </cell>
          <cell r="F268">
            <v>2.7349000000000001</v>
          </cell>
          <cell r="G268">
            <v>4.4710999999999999</v>
          </cell>
        </row>
        <row r="269">
          <cell r="A269">
            <v>55700360</v>
          </cell>
          <cell r="B269">
            <v>2015</v>
          </cell>
          <cell r="C269">
            <v>78.078299999999999</v>
          </cell>
          <cell r="D269">
            <v>11.6014</v>
          </cell>
          <cell r="E269">
            <v>2.3285</v>
          </cell>
          <cell r="F269">
            <v>2.9243000000000001</v>
          </cell>
          <cell r="G269">
            <v>4.5876000000000001</v>
          </cell>
        </row>
        <row r="270">
          <cell r="A270">
            <v>55700400</v>
          </cell>
          <cell r="B270">
            <v>2015</v>
          </cell>
          <cell r="C270">
            <v>96.948400000000007</v>
          </cell>
          <cell r="D270">
            <v>9.827</v>
          </cell>
          <cell r="E270">
            <v>2.0160999999999998</v>
          </cell>
          <cell r="F270">
            <v>2.2124000000000001</v>
          </cell>
          <cell r="G270">
            <v>3.8719000000000001</v>
          </cell>
        </row>
        <row r="271">
          <cell r="A271">
            <v>55700440</v>
          </cell>
          <cell r="B271">
            <v>2015</v>
          </cell>
          <cell r="C271">
            <v>90.836699999999993</v>
          </cell>
          <cell r="D271">
            <v>14.4475</v>
          </cell>
          <cell r="E271">
            <v>3.1135999999999999</v>
          </cell>
          <cell r="F271">
            <v>2.7290000000000001</v>
          </cell>
          <cell r="G271">
            <v>5.1757999999999997</v>
          </cell>
        </row>
        <row r="272">
          <cell r="A272">
            <v>55700480</v>
          </cell>
          <cell r="B272">
            <v>2015</v>
          </cell>
          <cell r="C272">
            <v>117.03019999999999</v>
          </cell>
          <cell r="D272">
            <v>12.654999999999999</v>
          </cell>
          <cell r="E272">
            <v>2.2480000000000002</v>
          </cell>
          <cell r="F272">
            <v>3.8290000000000002</v>
          </cell>
          <cell r="G272">
            <v>5.1238000000000001</v>
          </cell>
        </row>
        <row r="273">
          <cell r="A273">
            <v>55700520</v>
          </cell>
          <cell r="B273">
            <v>2015</v>
          </cell>
          <cell r="C273">
            <v>176.8817</v>
          </cell>
          <cell r="D273">
            <v>25.995100000000001</v>
          </cell>
          <cell r="E273">
            <v>6.0037000000000003</v>
          </cell>
          <cell r="F273">
            <v>5.9339000000000004</v>
          </cell>
          <cell r="G273">
            <v>9.4717000000000002</v>
          </cell>
        </row>
        <row r="274">
          <cell r="A274">
            <v>57000000</v>
          </cell>
          <cell r="B274">
            <v>2015</v>
          </cell>
          <cell r="C274">
            <v>6525.2910000000002</v>
          </cell>
          <cell r="D274">
            <v>1225.3776</v>
          </cell>
          <cell r="E274">
            <v>375.74799999999999</v>
          </cell>
          <cell r="F274">
            <v>220.44200000000001</v>
          </cell>
          <cell r="G274">
            <v>400.58909999999997</v>
          </cell>
        </row>
        <row r="275">
          <cell r="A275">
            <v>57110000</v>
          </cell>
          <cell r="B275">
            <v>2015</v>
          </cell>
          <cell r="C275">
            <v>258.82130000000001</v>
          </cell>
          <cell r="D275">
            <v>111.1276</v>
          </cell>
          <cell r="E275">
            <v>41.167700000000004</v>
          </cell>
          <cell r="F275">
            <v>15.8452</v>
          </cell>
          <cell r="G275">
            <v>26.344999999999999</v>
          </cell>
        </row>
        <row r="276">
          <cell r="A276">
            <v>57540000</v>
          </cell>
          <cell r="B276">
            <v>2015</v>
          </cell>
          <cell r="C276">
            <v>969.21029999999996</v>
          </cell>
          <cell r="D276">
            <v>212.9032</v>
          </cell>
          <cell r="E276">
            <v>61.094700000000003</v>
          </cell>
          <cell r="F276">
            <v>50.3919</v>
          </cell>
          <cell r="G276">
            <v>62.093299999999999</v>
          </cell>
        </row>
        <row r="277">
          <cell r="A277">
            <v>57540040</v>
          </cell>
          <cell r="B277">
            <v>2015</v>
          </cell>
          <cell r="C277">
            <v>55.987400000000001</v>
          </cell>
          <cell r="D277">
            <v>8.2620000000000005</v>
          </cell>
          <cell r="E277">
            <v>2.0503999999999998</v>
          </cell>
          <cell r="F277">
            <v>2.3515999999999999</v>
          </cell>
          <cell r="G277">
            <v>2.8851</v>
          </cell>
        </row>
        <row r="278">
          <cell r="A278">
            <v>57540080</v>
          </cell>
          <cell r="B278">
            <v>2015</v>
          </cell>
          <cell r="C278">
            <v>112.01900000000001</v>
          </cell>
          <cell r="D278">
            <v>44.219799999999999</v>
          </cell>
          <cell r="E278">
            <v>14.762499999999999</v>
          </cell>
          <cell r="F278">
            <v>8.2181999999999995</v>
          </cell>
          <cell r="G278">
            <v>11.3375</v>
          </cell>
        </row>
        <row r="279">
          <cell r="A279">
            <v>57540120</v>
          </cell>
          <cell r="B279">
            <v>2015</v>
          </cell>
          <cell r="C279">
            <v>69.700900000000004</v>
          </cell>
          <cell r="D279">
            <v>14.872400000000001</v>
          </cell>
          <cell r="E279">
            <v>4.2004000000000001</v>
          </cell>
          <cell r="F279">
            <v>3.2372999999999998</v>
          </cell>
          <cell r="G279">
            <v>4.3365</v>
          </cell>
        </row>
        <row r="280">
          <cell r="A280">
            <v>57540160</v>
          </cell>
          <cell r="B280">
            <v>2015</v>
          </cell>
          <cell r="C280">
            <v>100.5911</v>
          </cell>
          <cell r="D280">
            <v>16.767499999999998</v>
          </cell>
          <cell r="E280">
            <v>4.1359000000000004</v>
          </cell>
          <cell r="F280">
            <v>4.0418000000000003</v>
          </cell>
          <cell r="G280">
            <v>5.5612000000000004</v>
          </cell>
        </row>
        <row r="281">
          <cell r="A281">
            <v>57540200</v>
          </cell>
          <cell r="B281">
            <v>2015</v>
          </cell>
          <cell r="C281">
            <v>79.279600000000002</v>
          </cell>
          <cell r="D281">
            <v>11.739000000000001</v>
          </cell>
          <cell r="E281">
            <v>2.6191</v>
          </cell>
          <cell r="F281">
            <v>3.9390000000000001</v>
          </cell>
          <cell r="G281">
            <v>3.6995</v>
          </cell>
        </row>
        <row r="282">
          <cell r="A282">
            <v>57540240</v>
          </cell>
          <cell r="B282">
            <v>2015</v>
          </cell>
          <cell r="C282">
            <v>38.309800000000003</v>
          </cell>
          <cell r="D282">
            <v>6.2461000000000002</v>
          </cell>
          <cell r="E282">
            <v>1.6328</v>
          </cell>
          <cell r="F282">
            <v>1.6637</v>
          </cell>
          <cell r="G282">
            <v>2.0424000000000002</v>
          </cell>
        </row>
        <row r="283">
          <cell r="A283">
            <v>57540280</v>
          </cell>
          <cell r="B283">
            <v>2015</v>
          </cell>
          <cell r="C283">
            <v>86.723399999999998</v>
          </cell>
          <cell r="D283">
            <v>22.928000000000001</v>
          </cell>
          <cell r="E283">
            <v>6.9089</v>
          </cell>
          <cell r="F283">
            <v>5.2910000000000004</v>
          </cell>
          <cell r="G283">
            <v>7.1528999999999998</v>
          </cell>
        </row>
        <row r="284">
          <cell r="A284">
            <v>57540320</v>
          </cell>
          <cell r="B284">
            <v>2015</v>
          </cell>
          <cell r="C284">
            <v>110.3064</v>
          </cell>
          <cell r="D284">
            <v>21.678999999999998</v>
          </cell>
          <cell r="E284">
            <v>5.1109</v>
          </cell>
          <cell r="F284">
            <v>6.5648999999999997</v>
          </cell>
          <cell r="G284">
            <v>6.1863999999999999</v>
          </cell>
        </row>
        <row r="285">
          <cell r="A285">
            <v>57540360</v>
          </cell>
          <cell r="B285">
            <v>2015</v>
          </cell>
          <cell r="C285">
            <v>67.5197</v>
          </cell>
          <cell r="D285">
            <v>15.670199999999999</v>
          </cell>
          <cell r="E285">
            <v>5.1868999999999996</v>
          </cell>
          <cell r="F285">
            <v>3.2018</v>
          </cell>
          <cell r="G285">
            <v>4.4396000000000004</v>
          </cell>
        </row>
        <row r="286">
          <cell r="A286">
            <v>57540400</v>
          </cell>
          <cell r="B286">
            <v>2015</v>
          </cell>
          <cell r="C286">
            <v>56.411799999999999</v>
          </cell>
          <cell r="D286">
            <v>11.888199999999999</v>
          </cell>
          <cell r="E286">
            <v>4.0389999999999997</v>
          </cell>
          <cell r="F286">
            <v>2.1246</v>
          </cell>
          <cell r="G286">
            <v>3.5941000000000001</v>
          </cell>
        </row>
        <row r="287">
          <cell r="A287">
            <v>57540440</v>
          </cell>
          <cell r="B287">
            <v>2015</v>
          </cell>
          <cell r="C287">
            <v>71.370699999999999</v>
          </cell>
          <cell r="D287">
            <v>16.236899999999999</v>
          </cell>
          <cell r="E287">
            <v>4.6695000000000002</v>
          </cell>
          <cell r="F287">
            <v>4.7496999999999998</v>
          </cell>
          <cell r="G287">
            <v>4.4619</v>
          </cell>
        </row>
        <row r="288">
          <cell r="A288">
            <v>57540480</v>
          </cell>
          <cell r="B288">
            <v>2015</v>
          </cell>
          <cell r="C288">
            <v>85.5672</v>
          </cell>
          <cell r="D288">
            <v>15.895200000000001</v>
          </cell>
          <cell r="E288">
            <v>3.8651</v>
          </cell>
          <cell r="F288">
            <v>3.3450000000000002</v>
          </cell>
          <cell r="G288">
            <v>4.5884</v>
          </cell>
        </row>
        <row r="289">
          <cell r="A289">
            <v>57540520</v>
          </cell>
          <cell r="B289">
            <v>2015</v>
          </cell>
          <cell r="C289">
            <v>35.423299999999998</v>
          </cell>
          <cell r="D289">
            <v>6.4988999999999999</v>
          </cell>
          <cell r="E289">
            <v>1.9133</v>
          </cell>
          <cell r="F289">
            <v>1.6633</v>
          </cell>
          <cell r="G289">
            <v>1.8078000000000001</v>
          </cell>
        </row>
        <row r="290">
          <cell r="A290">
            <v>57580000</v>
          </cell>
          <cell r="B290">
            <v>2015</v>
          </cell>
          <cell r="C290">
            <v>450.41370000000001</v>
          </cell>
          <cell r="D290">
            <v>136.43780000000001</v>
          </cell>
          <cell r="E290">
            <v>51.625799999999998</v>
          </cell>
          <cell r="F290">
            <v>25.357399999999998</v>
          </cell>
          <cell r="G290">
            <v>37.228200000000001</v>
          </cell>
        </row>
        <row r="291">
          <cell r="A291">
            <v>57580040</v>
          </cell>
          <cell r="B291">
            <v>2015</v>
          </cell>
          <cell r="C291">
            <v>59.303699999999999</v>
          </cell>
          <cell r="D291">
            <v>22.282299999999999</v>
          </cell>
          <cell r="E291">
            <v>9.1557999999999993</v>
          </cell>
          <cell r="F291">
            <v>3.8803000000000001</v>
          </cell>
          <cell r="G291">
            <v>6.0663</v>
          </cell>
        </row>
        <row r="292">
          <cell r="A292">
            <v>57580080</v>
          </cell>
          <cell r="B292">
            <v>2015</v>
          </cell>
          <cell r="C292">
            <v>41.244500000000002</v>
          </cell>
          <cell r="D292">
            <v>10.885</v>
          </cell>
          <cell r="E292">
            <v>4.1403999999999996</v>
          </cell>
          <cell r="F292">
            <v>1.8831</v>
          </cell>
          <cell r="G292">
            <v>3.0746000000000002</v>
          </cell>
        </row>
        <row r="293">
          <cell r="A293">
            <v>57580120</v>
          </cell>
          <cell r="B293">
            <v>2015</v>
          </cell>
          <cell r="C293">
            <v>79.159300000000002</v>
          </cell>
          <cell r="D293">
            <v>29.337299999999999</v>
          </cell>
          <cell r="E293">
            <v>10.6524</v>
          </cell>
          <cell r="F293">
            <v>6.0164</v>
          </cell>
          <cell r="G293">
            <v>7.2786999999999997</v>
          </cell>
        </row>
        <row r="294">
          <cell r="A294">
            <v>57580160</v>
          </cell>
          <cell r="B294">
            <v>2015</v>
          </cell>
          <cell r="C294">
            <v>23.866499999999998</v>
          </cell>
          <cell r="D294">
            <v>9.7372999999999994</v>
          </cell>
          <cell r="E294">
            <v>4.4511000000000003</v>
          </cell>
          <cell r="F294">
            <v>1.2842</v>
          </cell>
          <cell r="G294">
            <v>2.5337000000000001</v>
          </cell>
        </row>
        <row r="295">
          <cell r="A295">
            <v>57580200</v>
          </cell>
          <cell r="B295">
            <v>2015</v>
          </cell>
          <cell r="C295">
            <v>33.7804</v>
          </cell>
          <cell r="D295">
            <v>10.250400000000001</v>
          </cell>
          <cell r="E295">
            <v>3.8464</v>
          </cell>
          <cell r="F295">
            <v>1.9928999999999999</v>
          </cell>
          <cell r="G295">
            <v>2.8992</v>
          </cell>
        </row>
        <row r="296">
          <cell r="A296">
            <v>57580240</v>
          </cell>
          <cell r="B296">
            <v>2015</v>
          </cell>
          <cell r="C296">
            <v>59.512999999999998</v>
          </cell>
          <cell r="D296">
            <v>22.283100000000001</v>
          </cell>
          <cell r="E296">
            <v>8.7889999999999997</v>
          </cell>
          <cell r="F296">
            <v>4.0427</v>
          </cell>
          <cell r="G296">
            <v>5.8906999999999998</v>
          </cell>
        </row>
        <row r="297">
          <cell r="A297">
            <v>57580280</v>
          </cell>
          <cell r="B297">
            <v>2015</v>
          </cell>
          <cell r="C297">
            <v>36.267000000000003</v>
          </cell>
          <cell r="D297">
            <v>8.0805000000000007</v>
          </cell>
          <cell r="E297">
            <v>2.4182999999999999</v>
          </cell>
          <cell r="F297">
            <v>1.7417</v>
          </cell>
          <cell r="G297">
            <v>2.7258</v>
          </cell>
        </row>
        <row r="298">
          <cell r="A298">
            <v>57580320</v>
          </cell>
          <cell r="B298">
            <v>2015</v>
          </cell>
          <cell r="C298">
            <v>40.353700000000003</v>
          </cell>
          <cell r="D298">
            <v>8.3015000000000008</v>
          </cell>
          <cell r="E298">
            <v>3.2604000000000002</v>
          </cell>
          <cell r="F298">
            <v>1.5053000000000001</v>
          </cell>
          <cell r="G298">
            <v>2.2374000000000001</v>
          </cell>
        </row>
        <row r="299">
          <cell r="A299">
            <v>57580360</v>
          </cell>
          <cell r="B299">
            <v>2015</v>
          </cell>
          <cell r="C299">
            <v>76.925600000000003</v>
          </cell>
          <cell r="D299">
            <v>15.2804</v>
          </cell>
          <cell r="E299">
            <v>4.9119999999999999</v>
          </cell>
          <cell r="F299">
            <v>3.0108000000000001</v>
          </cell>
          <cell r="G299">
            <v>4.5217999999999998</v>
          </cell>
        </row>
        <row r="300">
          <cell r="A300">
            <v>57620000</v>
          </cell>
          <cell r="B300">
            <v>2015</v>
          </cell>
          <cell r="C300">
            <v>1201.4212</v>
          </cell>
          <cell r="D300">
            <v>127.83759999999999</v>
          </cell>
          <cell r="E300">
            <v>28.286300000000001</v>
          </cell>
          <cell r="F300">
            <v>22.3931</v>
          </cell>
          <cell r="G300">
            <v>57.682899999999997</v>
          </cell>
        </row>
        <row r="301">
          <cell r="A301">
            <v>57620040</v>
          </cell>
          <cell r="B301">
            <v>2015</v>
          </cell>
          <cell r="C301">
            <v>115.2983</v>
          </cell>
          <cell r="D301">
            <v>14.526999999999999</v>
          </cell>
          <cell r="E301">
            <v>3.4150999999999998</v>
          </cell>
          <cell r="F301">
            <v>1.9274</v>
          </cell>
          <cell r="G301">
            <v>5.6916000000000002</v>
          </cell>
        </row>
        <row r="302">
          <cell r="A302">
            <v>57620080</v>
          </cell>
          <cell r="B302">
            <v>2015</v>
          </cell>
          <cell r="C302">
            <v>98.089200000000005</v>
          </cell>
          <cell r="D302">
            <v>12.0693</v>
          </cell>
          <cell r="E302">
            <v>2.7103000000000002</v>
          </cell>
          <cell r="F302">
            <v>1.8593999999999999</v>
          </cell>
          <cell r="G302">
            <v>5.2861000000000002</v>
          </cell>
        </row>
        <row r="303">
          <cell r="A303">
            <v>57620120</v>
          </cell>
          <cell r="B303">
            <v>2015</v>
          </cell>
          <cell r="C303">
            <v>138.93770000000001</v>
          </cell>
          <cell r="D303">
            <v>11.197699999999999</v>
          </cell>
          <cell r="E303">
            <v>2.004</v>
          </cell>
          <cell r="F303">
            <v>2.5377000000000001</v>
          </cell>
          <cell r="G303">
            <v>5.5823</v>
          </cell>
        </row>
        <row r="304">
          <cell r="A304">
            <v>57620160</v>
          </cell>
          <cell r="B304">
            <v>2015</v>
          </cell>
          <cell r="C304">
            <v>173.9211</v>
          </cell>
          <cell r="D304">
            <v>14.807700000000001</v>
          </cell>
          <cell r="E304">
            <v>2.9961000000000002</v>
          </cell>
          <cell r="F304">
            <v>2.6122000000000001</v>
          </cell>
          <cell r="G304">
            <v>7.1559999999999997</v>
          </cell>
        </row>
        <row r="305">
          <cell r="A305">
            <v>57620200</v>
          </cell>
          <cell r="B305">
            <v>2015</v>
          </cell>
          <cell r="C305">
            <v>158.16069999999999</v>
          </cell>
          <cell r="D305">
            <v>20.367999999999999</v>
          </cell>
          <cell r="E305">
            <v>5.7561</v>
          </cell>
          <cell r="F305">
            <v>2.7094</v>
          </cell>
          <cell r="G305">
            <v>8.2749000000000006</v>
          </cell>
        </row>
        <row r="306">
          <cell r="A306">
            <v>57620240</v>
          </cell>
          <cell r="B306">
            <v>2015</v>
          </cell>
          <cell r="C306">
            <v>64.364900000000006</v>
          </cell>
          <cell r="D306">
            <v>6.4404000000000003</v>
          </cell>
          <cell r="E306">
            <v>1.1545000000000001</v>
          </cell>
          <cell r="F306">
            <v>1.2609999999999999</v>
          </cell>
          <cell r="G306">
            <v>3.2763</v>
          </cell>
        </row>
        <row r="307">
          <cell r="A307">
            <v>57620280</v>
          </cell>
          <cell r="B307">
            <v>2015</v>
          </cell>
          <cell r="C307">
            <v>79.708399999999997</v>
          </cell>
          <cell r="D307">
            <v>7.5395000000000003</v>
          </cell>
          <cell r="E307">
            <v>1.3599000000000001</v>
          </cell>
          <cell r="F307">
            <v>1.3614999999999999</v>
          </cell>
          <cell r="G307">
            <v>3.8988999999999998</v>
          </cell>
        </row>
        <row r="308">
          <cell r="A308">
            <v>57620320</v>
          </cell>
          <cell r="B308">
            <v>2015</v>
          </cell>
          <cell r="C308">
            <v>75.693700000000007</v>
          </cell>
          <cell r="D308">
            <v>10.7247</v>
          </cell>
          <cell r="E308">
            <v>2.5646</v>
          </cell>
          <cell r="F308">
            <v>2.4382000000000001</v>
          </cell>
          <cell r="G308">
            <v>4.3365999999999998</v>
          </cell>
        </row>
        <row r="309">
          <cell r="A309">
            <v>57620360</v>
          </cell>
          <cell r="B309">
            <v>2015</v>
          </cell>
          <cell r="C309">
            <v>168.83670000000001</v>
          </cell>
          <cell r="D309">
            <v>20.399899999999999</v>
          </cell>
          <cell r="E309">
            <v>4.6576000000000004</v>
          </cell>
          <cell r="F309">
            <v>3.9912999999999998</v>
          </cell>
          <cell r="G309">
            <v>8.9032</v>
          </cell>
        </row>
        <row r="310">
          <cell r="A310">
            <v>57620400</v>
          </cell>
          <cell r="B310">
            <v>2015</v>
          </cell>
          <cell r="C310">
            <v>128.41050000000001</v>
          </cell>
          <cell r="D310">
            <v>9.7634000000000007</v>
          </cell>
          <cell r="E310">
            <v>1.6680999999999999</v>
          </cell>
          <cell r="F310">
            <v>1.6950000000000001</v>
          </cell>
          <cell r="G310">
            <v>5.2770000000000001</v>
          </cell>
        </row>
        <row r="311">
          <cell r="A311">
            <v>57660000</v>
          </cell>
          <cell r="B311">
            <v>2015</v>
          </cell>
          <cell r="C311">
            <v>1246.2140999999999</v>
          </cell>
          <cell r="D311">
            <v>210.2878</v>
          </cell>
          <cell r="E311">
            <v>68.181899999999999</v>
          </cell>
          <cell r="F311">
            <v>30.758199999999999</v>
          </cell>
          <cell r="G311">
            <v>64.698499999999996</v>
          </cell>
        </row>
        <row r="312">
          <cell r="A312">
            <v>57660040</v>
          </cell>
          <cell r="B312">
            <v>2015</v>
          </cell>
          <cell r="C312">
            <v>42.184600000000003</v>
          </cell>
          <cell r="D312">
            <v>6.6866000000000003</v>
          </cell>
          <cell r="E312">
            <v>1.6462000000000001</v>
          </cell>
          <cell r="F312">
            <v>0.64610000000000001</v>
          </cell>
          <cell r="G312">
            <v>2.0068999999999999</v>
          </cell>
        </row>
        <row r="313">
          <cell r="A313">
            <v>57660080</v>
          </cell>
          <cell r="B313">
            <v>2015</v>
          </cell>
          <cell r="C313">
            <v>100.0476</v>
          </cell>
          <cell r="D313">
            <v>26.043600000000001</v>
          </cell>
          <cell r="E313">
            <v>9.1290999999999993</v>
          </cell>
          <cell r="F313">
            <v>4.8155999999999999</v>
          </cell>
          <cell r="G313">
            <v>6.5517000000000003</v>
          </cell>
        </row>
        <row r="314">
          <cell r="A314">
            <v>57660120</v>
          </cell>
          <cell r="B314">
            <v>2015</v>
          </cell>
          <cell r="C314">
            <v>59.457599999999999</v>
          </cell>
          <cell r="D314">
            <v>6.9093999999999998</v>
          </cell>
          <cell r="E314">
            <v>1.8633999999999999</v>
          </cell>
          <cell r="F314">
            <v>1.1013999999999999</v>
          </cell>
          <cell r="G314">
            <v>2.6244000000000001</v>
          </cell>
        </row>
        <row r="315">
          <cell r="A315">
            <v>57660160</v>
          </cell>
          <cell r="B315">
            <v>2015</v>
          </cell>
          <cell r="C315">
            <v>99.100899999999996</v>
          </cell>
          <cell r="D315">
            <v>13.070399999999999</v>
          </cell>
          <cell r="E315">
            <v>3.1223999999999998</v>
          </cell>
          <cell r="F315">
            <v>2.1284999999999998</v>
          </cell>
          <cell r="G315">
            <v>5.0842999999999998</v>
          </cell>
        </row>
        <row r="316">
          <cell r="A316">
            <v>57660200</v>
          </cell>
          <cell r="B316">
            <v>2015</v>
          </cell>
          <cell r="C316">
            <v>129.39449999999999</v>
          </cell>
          <cell r="D316">
            <v>33.8964</v>
          </cell>
          <cell r="E316">
            <v>13.145899999999999</v>
          </cell>
          <cell r="F316">
            <v>3.7458</v>
          </cell>
          <cell r="G316">
            <v>8.3605999999999998</v>
          </cell>
        </row>
        <row r="317">
          <cell r="A317">
            <v>57660240</v>
          </cell>
          <cell r="B317">
            <v>2015</v>
          </cell>
          <cell r="C317">
            <v>49.794600000000003</v>
          </cell>
          <cell r="D317">
            <v>6.1033999999999997</v>
          </cell>
          <cell r="E317">
            <v>2.0914000000000001</v>
          </cell>
          <cell r="F317">
            <v>1.1607000000000001</v>
          </cell>
          <cell r="G317">
            <v>1.8168</v>
          </cell>
        </row>
        <row r="318">
          <cell r="A318">
            <v>57660280</v>
          </cell>
          <cell r="B318">
            <v>2015</v>
          </cell>
          <cell r="C318">
            <v>92.491200000000006</v>
          </cell>
          <cell r="D318">
            <v>10.2127</v>
          </cell>
          <cell r="E318">
            <v>2.9823</v>
          </cell>
          <cell r="F318">
            <v>2.0876999999999999</v>
          </cell>
          <cell r="G318">
            <v>3.5007000000000001</v>
          </cell>
        </row>
        <row r="319">
          <cell r="A319">
            <v>57660320</v>
          </cell>
          <cell r="B319">
            <v>2015</v>
          </cell>
          <cell r="C319">
            <v>90.145499999999998</v>
          </cell>
          <cell r="D319">
            <v>13.4451</v>
          </cell>
          <cell r="E319">
            <v>3.8845999999999998</v>
          </cell>
          <cell r="F319">
            <v>1.6914</v>
          </cell>
          <cell r="G319">
            <v>4.6214000000000004</v>
          </cell>
        </row>
        <row r="320">
          <cell r="A320">
            <v>57660360</v>
          </cell>
          <cell r="B320">
            <v>2015</v>
          </cell>
          <cell r="C320">
            <v>112.4188</v>
          </cell>
          <cell r="D320">
            <v>12.9674</v>
          </cell>
          <cell r="E320">
            <v>3.4203999999999999</v>
          </cell>
          <cell r="F320">
            <v>2.1238999999999999</v>
          </cell>
          <cell r="G320">
            <v>5.1177999999999999</v>
          </cell>
        </row>
        <row r="321">
          <cell r="A321">
            <v>57660400</v>
          </cell>
          <cell r="B321">
            <v>2015</v>
          </cell>
          <cell r="C321">
            <v>76.043199999999999</v>
          </cell>
          <cell r="D321">
            <v>18.134</v>
          </cell>
          <cell r="E321">
            <v>6.7449000000000003</v>
          </cell>
          <cell r="F321">
            <v>2.7837000000000001</v>
          </cell>
          <cell r="G321">
            <v>4.4913999999999996</v>
          </cell>
        </row>
        <row r="322">
          <cell r="A322">
            <v>57660440</v>
          </cell>
          <cell r="B322">
            <v>2015</v>
          </cell>
          <cell r="C322">
            <v>100.8549</v>
          </cell>
          <cell r="D322">
            <v>21.104900000000001</v>
          </cell>
          <cell r="E322">
            <v>7.6260000000000003</v>
          </cell>
          <cell r="F322">
            <v>3.3620999999999999</v>
          </cell>
          <cell r="G322">
            <v>5.4718</v>
          </cell>
        </row>
        <row r="323">
          <cell r="A323">
            <v>57660480</v>
          </cell>
          <cell r="B323">
            <v>2015</v>
          </cell>
          <cell r="C323">
            <v>36.932000000000002</v>
          </cell>
          <cell r="D323">
            <v>8.8506</v>
          </cell>
          <cell r="E323">
            <v>3.3974000000000002</v>
          </cell>
          <cell r="F323">
            <v>1.7397</v>
          </cell>
          <cell r="G323">
            <v>2.0605000000000002</v>
          </cell>
        </row>
        <row r="324">
          <cell r="A324">
            <v>57660520</v>
          </cell>
          <cell r="B324">
            <v>2015</v>
          </cell>
          <cell r="C324">
            <v>88.638400000000004</v>
          </cell>
          <cell r="D324">
            <v>9.8514999999999997</v>
          </cell>
          <cell r="E324">
            <v>2.1850999999999998</v>
          </cell>
          <cell r="F324">
            <v>1.3362000000000001</v>
          </cell>
          <cell r="G324">
            <v>4.1898</v>
          </cell>
        </row>
        <row r="325">
          <cell r="A325">
            <v>57660560</v>
          </cell>
          <cell r="B325">
            <v>2015</v>
          </cell>
          <cell r="C325">
            <v>32.694600000000001</v>
          </cell>
          <cell r="D325">
            <v>8.6602999999999994</v>
          </cell>
          <cell r="E325">
            <v>3.0291999999999999</v>
          </cell>
          <cell r="F325">
            <v>0.66239999999999999</v>
          </cell>
          <cell r="G325">
            <v>2.6110000000000002</v>
          </cell>
        </row>
        <row r="326">
          <cell r="A326">
            <v>57660600</v>
          </cell>
          <cell r="B326">
            <v>2015</v>
          </cell>
          <cell r="C326">
            <v>60.044899999999998</v>
          </cell>
          <cell r="D326">
            <v>7.1791</v>
          </cell>
          <cell r="E326">
            <v>1.9213</v>
          </cell>
          <cell r="F326">
            <v>0.90169999999999995</v>
          </cell>
          <cell r="G326">
            <v>2.7768000000000002</v>
          </cell>
        </row>
        <row r="327">
          <cell r="A327">
            <v>57660640</v>
          </cell>
          <cell r="B327">
            <v>2015</v>
          </cell>
          <cell r="C327">
            <v>75.970799999999997</v>
          </cell>
          <cell r="D327">
            <v>7.1723999999999997</v>
          </cell>
          <cell r="E327">
            <v>1.9923</v>
          </cell>
          <cell r="F327">
            <v>0.4713</v>
          </cell>
          <cell r="G327">
            <v>3.4125999999999999</v>
          </cell>
        </row>
        <row r="328">
          <cell r="A328">
            <v>57700000</v>
          </cell>
          <cell r="B328">
            <v>2015</v>
          </cell>
          <cell r="C328">
            <v>1152.4129</v>
          </cell>
          <cell r="D328">
            <v>230.8477</v>
          </cell>
          <cell r="E328">
            <v>76.566800000000001</v>
          </cell>
          <cell r="F328">
            <v>41.957799999999999</v>
          </cell>
          <cell r="G328">
            <v>77.682199999999995</v>
          </cell>
        </row>
        <row r="329">
          <cell r="A329">
            <v>57700040</v>
          </cell>
          <cell r="B329">
            <v>2015</v>
          </cell>
          <cell r="C329">
            <v>64.825400000000002</v>
          </cell>
          <cell r="D329">
            <v>25.587900000000001</v>
          </cell>
          <cell r="E329">
            <v>10.0884</v>
          </cell>
          <cell r="F329">
            <v>3.7326000000000001</v>
          </cell>
          <cell r="G329">
            <v>6.8085000000000004</v>
          </cell>
        </row>
        <row r="330">
          <cell r="A330">
            <v>57700080</v>
          </cell>
          <cell r="B330">
            <v>2015</v>
          </cell>
          <cell r="C330">
            <v>84.207300000000004</v>
          </cell>
          <cell r="D330">
            <v>17.4803</v>
          </cell>
          <cell r="E330">
            <v>5.6132999999999997</v>
          </cell>
          <cell r="F330">
            <v>3.1288999999999998</v>
          </cell>
          <cell r="G330">
            <v>5.9981999999999998</v>
          </cell>
        </row>
        <row r="331">
          <cell r="A331">
            <v>57700120</v>
          </cell>
          <cell r="B331">
            <v>2015</v>
          </cell>
          <cell r="C331">
            <v>102.9935</v>
          </cell>
          <cell r="D331">
            <v>16.793600000000001</v>
          </cell>
          <cell r="E331">
            <v>5.4109999999999996</v>
          </cell>
          <cell r="F331">
            <v>2.6400999999999999</v>
          </cell>
          <cell r="G331">
            <v>6.3303000000000003</v>
          </cell>
        </row>
        <row r="332">
          <cell r="A332">
            <v>57700160</v>
          </cell>
          <cell r="B332">
            <v>2015</v>
          </cell>
          <cell r="C332">
            <v>44.704000000000001</v>
          </cell>
          <cell r="D332">
            <v>9.6050000000000004</v>
          </cell>
          <cell r="E332">
            <v>3.8603000000000001</v>
          </cell>
          <cell r="F332">
            <v>1.5533999999999999</v>
          </cell>
          <cell r="G332">
            <v>2.9698000000000002</v>
          </cell>
        </row>
        <row r="333">
          <cell r="A333">
            <v>57700200</v>
          </cell>
          <cell r="B333">
            <v>2015</v>
          </cell>
          <cell r="C333">
            <v>65.042100000000005</v>
          </cell>
          <cell r="D333">
            <v>15.279199999999999</v>
          </cell>
          <cell r="E333">
            <v>5.8666999999999998</v>
          </cell>
          <cell r="F333">
            <v>2.5846</v>
          </cell>
          <cell r="G333">
            <v>4.2263999999999999</v>
          </cell>
        </row>
        <row r="334">
          <cell r="A334">
            <v>57700240</v>
          </cell>
          <cell r="B334">
            <v>2015</v>
          </cell>
          <cell r="C334">
            <v>101.1182</v>
          </cell>
          <cell r="D334">
            <v>40.108400000000003</v>
          </cell>
          <cell r="E334">
            <v>15.9619</v>
          </cell>
          <cell r="F334">
            <v>6.1875</v>
          </cell>
          <cell r="G334">
            <v>10.2531</v>
          </cell>
        </row>
        <row r="335">
          <cell r="A335">
            <v>57700280</v>
          </cell>
          <cell r="B335">
            <v>2015</v>
          </cell>
          <cell r="C335">
            <v>211.94040000000001</v>
          </cell>
          <cell r="D335">
            <v>30.601299999999998</v>
          </cell>
          <cell r="E335">
            <v>8.1387</v>
          </cell>
          <cell r="F335">
            <v>5.4941000000000004</v>
          </cell>
          <cell r="G335">
            <v>13.4015</v>
          </cell>
        </row>
        <row r="336">
          <cell r="A336">
            <v>57700320</v>
          </cell>
          <cell r="B336">
            <v>2015</v>
          </cell>
          <cell r="C336">
            <v>105.21980000000001</v>
          </cell>
          <cell r="D336">
            <v>26.661300000000001</v>
          </cell>
          <cell r="E336">
            <v>10.339600000000001</v>
          </cell>
          <cell r="F336">
            <v>3.6309</v>
          </cell>
          <cell r="G336">
            <v>8.5977999999999994</v>
          </cell>
        </row>
        <row r="337">
          <cell r="A337">
            <v>57700360</v>
          </cell>
          <cell r="B337">
            <v>2015</v>
          </cell>
          <cell r="C337">
            <v>68.7547</v>
          </cell>
          <cell r="D337">
            <v>10.53</v>
          </cell>
          <cell r="E337">
            <v>3.3212999999999999</v>
          </cell>
          <cell r="F337">
            <v>2.2759</v>
          </cell>
          <cell r="G337">
            <v>3.6848999999999998</v>
          </cell>
        </row>
        <row r="338">
          <cell r="A338">
            <v>57700400</v>
          </cell>
          <cell r="B338">
            <v>2015</v>
          </cell>
          <cell r="C338">
            <v>137.4776</v>
          </cell>
          <cell r="D338">
            <v>18.500299999999999</v>
          </cell>
          <cell r="E338">
            <v>4.0545999999999998</v>
          </cell>
          <cell r="F338">
            <v>5.3501000000000003</v>
          </cell>
          <cell r="G338">
            <v>6.9985999999999997</v>
          </cell>
        </row>
        <row r="339">
          <cell r="A339">
            <v>57700440</v>
          </cell>
          <cell r="B339">
            <v>2015</v>
          </cell>
          <cell r="C339">
            <v>166.12989999999999</v>
          </cell>
          <cell r="D339">
            <v>19.700399999999998</v>
          </cell>
          <cell r="E339">
            <v>3.911</v>
          </cell>
          <cell r="F339">
            <v>5.3796999999999997</v>
          </cell>
          <cell r="G339">
            <v>8.4131</v>
          </cell>
        </row>
        <row r="340">
          <cell r="A340">
            <v>57740000</v>
          </cell>
          <cell r="B340">
            <v>2015</v>
          </cell>
          <cell r="C340">
            <v>1246.7974999999999</v>
          </cell>
          <cell r="D340">
            <v>195.9359</v>
          </cell>
          <cell r="E340">
            <v>48.824800000000003</v>
          </cell>
          <cell r="F340">
            <v>33.738399999999999</v>
          </cell>
          <cell r="G340">
            <v>74.858999999999995</v>
          </cell>
        </row>
        <row r="341">
          <cell r="A341">
            <v>57740040</v>
          </cell>
          <cell r="B341">
            <v>2015</v>
          </cell>
          <cell r="C341">
            <v>76.223600000000005</v>
          </cell>
          <cell r="D341">
            <v>7.8583999999999996</v>
          </cell>
          <cell r="E341">
            <v>1.9622999999999999</v>
          </cell>
          <cell r="F341">
            <v>0.77529999999999999</v>
          </cell>
          <cell r="G341">
            <v>4.2478999999999996</v>
          </cell>
        </row>
        <row r="342">
          <cell r="A342">
            <v>57740080</v>
          </cell>
          <cell r="B342">
            <v>2015</v>
          </cell>
          <cell r="C342">
            <v>51.014699999999998</v>
          </cell>
          <cell r="D342">
            <v>7.9096000000000002</v>
          </cell>
          <cell r="E342">
            <v>2.0384000000000002</v>
          </cell>
          <cell r="F342">
            <v>0.83550000000000002</v>
          </cell>
          <cell r="G342">
            <v>2.8578000000000001</v>
          </cell>
        </row>
        <row r="343">
          <cell r="A343">
            <v>57740120</v>
          </cell>
          <cell r="B343">
            <v>2015</v>
          </cell>
          <cell r="C343">
            <v>77.281099999999995</v>
          </cell>
          <cell r="D343">
            <v>9.7506000000000004</v>
          </cell>
          <cell r="E343">
            <v>2.4773000000000001</v>
          </cell>
          <cell r="F343">
            <v>1.4728000000000001</v>
          </cell>
          <cell r="G343">
            <v>4.3783000000000003</v>
          </cell>
        </row>
        <row r="344">
          <cell r="A344">
            <v>57740160</v>
          </cell>
          <cell r="B344">
            <v>2015</v>
          </cell>
          <cell r="C344">
            <v>170.99090000000001</v>
          </cell>
          <cell r="D344">
            <v>21.307099999999998</v>
          </cell>
          <cell r="E344">
            <v>4.3998999999999997</v>
          </cell>
          <cell r="F344">
            <v>3.44</v>
          </cell>
          <cell r="G344">
            <v>10.411899999999999</v>
          </cell>
        </row>
        <row r="345">
          <cell r="A345">
            <v>57740200</v>
          </cell>
          <cell r="B345">
            <v>2015</v>
          </cell>
          <cell r="C345">
            <v>157.28299999999999</v>
          </cell>
          <cell r="D345">
            <v>26.2715</v>
          </cell>
          <cell r="E345">
            <v>6.2325999999999997</v>
          </cell>
          <cell r="F345">
            <v>6.8728999999999996</v>
          </cell>
          <cell r="G345">
            <v>9.1631999999999998</v>
          </cell>
        </row>
        <row r="346">
          <cell r="A346">
            <v>57740240</v>
          </cell>
          <cell r="B346">
            <v>2015</v>
          </cell>
          <cell r="C346">
            <v>70.743300000000005</v>
          </cell>
          <cell r="D346">
            <v>11.3888</v>
          </cell>
          <cell r="E346">
            <v>3.2490000000000001</v>
          </cell>
          <cell r="F346">
            <v>2.2591000000000001</v>
          </cell>
          <cell r="G346">
            <v>3.7547999999999999</v>
          </cell>
        </row>
        <row r="347">
          <cell r="A347">
            <v>57740280</v>
          </cell>
          <cell r="B347">
            <v>2015</v>
          </cell>
          <cell r="C347">
            <v>192.5667</v>
          </cell>
          <cell r="D347">
            <v>14.6127</v>
          </cell>
          <cell r="E347">
            <v>2.4272999999999998</v>
          </cell>
          <cell r="F347">
            <v>2.1680999999999999</v>
          </cell>
          <cell r="G347">
            <v>8.1324000000000005</v>
          </cell>
        </row>
        <row r="348">
          <cell r="A348">
            <v>57740320</v>
          </cell>
          <cell r="B348">
            <v>2015</v>
          </cell>
          <cell r="C348">
            <v>179.59460000000001</v>
          </cell>
          <cell r="D348">
            <v>62.960900000000002</v>
          </cell>
          <cell r="E348">
            <v>18.549199999999999</v>
          </cell>
          <cell r="F348">
            <v>9.4091000000000005</v>
          </cell>
          <cell r="G348">
            <v>17.662800000000001</v>
          </cell>
        </row>
        <row r="349">
          <cell r="A349">
            <v>57740360</v>
          </cell>
          <cell r="B349">
            <v>2015</v>
          </cell>
          <cell r="C349">
            <v>109.79600000000001</v>
          </cell>
          <cell r="D349">
            <v>18.960899999999999</v>
          </cell>
          <cell r="E349">
            <v>5.08</v>
          </cell>
          <cell r="F349">
            <v>3.8679000000000001</v>
          </cell>
          <cell r="G349">
            <v>6.1874000000000002</v>
          </cell>
        </row>
        <row r="350">
          <cell r="A350">
            <v>57740400</v>
          </cell>
          <cell r="B350">
            <v>2015</v>
          </cell>
          <cell r="C350">
            <v>161.30359999999999</v>
          </cell>
          <cell r="D350">
            <v>14.9154</v>
          </cell>
          <cell r="E350">
            <v>2.4087999999999998</v>
          </cell>
          <cell r="F350">
            <v>2.6377000000000002</v>
          </cell>
          <cell r="G350">
            <v>8.0625</v>
          </cell>
        </row>
        <row r="351">
          <cell r="A351">
            <v>59000000</v>
          </cell>
          <cell r="B351">
            <v>2015</v>
          </cell>
          <cell r="C351">
            <v>8012.4066000000003</v>
          </cell>
          <cell r="D351">
            <v>1647.9661000000001</v>
          </cell>
          <cell r="E351">
            <v>486.50150000000002</v>
          </cell>
          <cell r="F351">
            <v>276.53100000000001</v>
          </cell>
          <cell r="G351">
            <v>560.43529999999998</v>
          </cell>
        </row>
        <row r="352">
          <cell r="A352">
            <v>59110000</v>
          </cell>
          <cell r="B352">
            <v>2015</v>
          </cell>
          <cell r="C352">
            <v>145.6628</v>
          </cell>
          <cell r="D352">
            <v>102.49679999999999</v>
          </cell>
          <cell r="E352">
            <v>32.953699999999998</v>
          </cell>
          <cell r="F352">
            <v>17.009499999999999</v>
          </cell>
          <cell r="G352">
            <v>21.879799999999999</v>
          </cell>
        </row>
        <row r="353">
          <cell r="A353">
            <v>59130000</v>
          </cell>
          <cell r="B353">
            <v>2015</v>
          </cell>
          <cell r="C353">
            <v>280.70839999999998</v>
          </cell>
          <cell r="D353">
            <v>170.13499999999999</v>
          </cell>
          <cell r="E353">
            <v>56.6631</v>
          </cell>
          <cell r="F353">
            <v>26.391400000000001</v>
          </cell>
          <cell r="G353">
            <v>44.203000000000003</v>
          </cell>
        </row>
        <row r="354">
          <cell r="A354">
            <v>59140000</v>
          </cell>
          <cell r="B354">
            <v>2015</v>
          </cell>
          <cell r="C354">
            <v>160.4486</v>
          </cell>
          <cell r="D354">
            <v>56.346899999999998</v>
          </cell>
          <cell r="E354">
            <v>17.9102</v>
          </cell>
          <cell r="F354">
            <v>10.1059</v>
          </cell>
          <cell r="G354">
            <v>15.786799999999999</v>
          </cell>
        </row>
        <row r="355">
          <cell r="A355">
            <v>59150000</v>
          </cell>
          <cell r="B355">
            <v>2015</v>
          </cell>
          <cell r="C355">
            <v>226.42660000000001</v>
          </cell>
          <cell r="D355">
            <v>74.906099999999995</v>
          </cell>
          <cell r="E355">
            <v>22.3779</v>
          </cell>
          <cell r="F355">
            <v>14.6595</v>
          </cell>
          <cell r="G355">
            <v>20.860900000000001</v>
          </cell>
        </row>
        <row r="356">
          <cell r="A356">
            <v>59160000</v>
          </cell>
          <cell r="B356">
            <v>2015</v>
          </cell>
          <cell r="C356">
            <v>51.419899999999998</v>
          </cell>
          <cell r="D356">
            <v>39.940100000000001</v>
          </cell>
          <cell r="E356">
            <v>12.831899999999999</v>
          </cell>
          <cell r="F356">
            <v>5.4173999999999998</v>
          </cell>
          <cell r="G356">
            <v>10.692399999999999</v>
          </cell>
        </row>
        <row r="357">
          <cell r="A357">
            <v>59540000</v>
          </cell>
          <cell r="B357">
            <v>2015</v>
          </cell>
          <cell r="C357">
            <v>409.63619999999997</v>
          </cell>
          <cell r="D357">
            <v>117.9157</v>
          </cell>
          <cell r="E357">
            <v>43.140799999999999</v>
          </cell>
          <cell r="F357">
            <v>21.532699999999998</v>
          </cell>
          <cell r="G357">
            <v>28.903300000000002</v>
          </cell>
        </row>
        <row r="358">
          <cell r="A358">
            <v>59540040</v>
          </cell>
          <cell r="B358">
            <v>2015</v>
          </cell>
          <cell r="C358">
            <v>59.095500000000001</v>
          </cell>
          <cell r="D358">
            <v>5.2778</v>
          </cell>
          <cell r="E358">
            <v>1.4937</v>
          </cell>
          <cell r="F358">
            <v>1.1254999999999999</v>
          </cell>
          <cell r="G358">
            <v>1.7778</v>
          </cell>
        </row>
        <row r="359">
          <cell r="A359">
            <v>59540080</v>
          </cell>
          <cell r="B359">
            <v>2015</v>
          </cell>
          <cell r="C359">
            <v>57.7682</v>
          </cell>
          <cell r="D359">
            <v>12.0749</v>
          </cell>
          <cell r="E359">
            <v>4.5941999999999998</v>
          </cell>
          <cell r="F359">
            <v>2.4647000000000001</v>
          </cell>
          <cell r="G359">
            <v>2.6145</v>
          </cell>
        </row>
        <row r="360">
          <cell r="A360">
            <v>59540120</v>
          </cell>
          <cell r="B360">
            <v>2015</v>
          </cell>
          <cell r="C360">
            <v>26.3352</v>
          </cell>
          <cell r="D360">
            <v>10.7849</v>
          </cell>
          <cell r="E360">
            <v>3.8917000000000002</v>
          </cell>
          <cell r="F360">
            <v>1.7888999999999999</v>
          </cell>
          <cell r="G360">
            <v>3.0760000000000001</v>
          </cell>
        </row>
        <row r="361">
          <cell r="A361">
            <v>59540160</v>
          </cell>
          <cell r="B361">
            <v>2015</v>
          </cell>
          <cell r="C361">
            <v>71.664900000000003</v>
          </cell>
          <cell r="D361">
            <v>18.950199999999999</v>
          </cell>
          <cell r="E361">
            <v>6.6611000000000002</v>
          </cell>
          <cell r="F361">
            <v>3.8708</v>
          </cell>
          <cell r="G361">
            <v>4.2976000000000001</v>
          </cell>
        </row>
        <row r="362">
          <cell r="A362">
            <v>59540200</v>
          </cell>
          <cell r="B362">
            <v>2015</v>
          </cell>
          <cell r="C362">
            <v>22.388999999999999</v>
          </cell>
          <cell r="D362">
            <v>7.9161000000000001</v>
          </cell>
          <cell r="E362">
            <v>3.7751000000000001</v>
          </cell>
          <cell r="F362">
            <v>0.64729999999999999</v>
          </cell>
          <cell r="G362">
            <v>1.7269000000000001</v>
          </cell>
        </row>
        <row r="363">
          <cell r="A363">
            <v>59540240</v>
          </cell>
          <cell r="B363">
            <v>2015</v>
          </cell>
          <cell r="C363">
            <v>20.493300000000001</v>
          </cell>
          <cell r="D363">
            <v>8.5162999999999993</v>
          </cell>
          <cell r="E363">
            <v>3.2145000000000001</v>
          </cell>
          <cell r="F363">
            <v>1.5577000000000001</v>
          </cell>
          <cell r="G363">
            <v>2.0097999999999998</v>
          </cell>
        </row>
        <row r="364">
          <cell r="A364">
            <v>59540280</v>
          </cell>
          <cell r="B364">
            <v>2015</v>
          </cell>
          <cell r="C364">
            <v>47.940300000000001</v>
          </cell>
          <cell r="D364">
            <v>12.522399999999999</v>
          </cell>
          <cell r="E364">
            <v>4.5997000000000003</v>
          </cell>
          <cell r="F364">
            <v>2.0699000000000001</v>
          </cell>
          <cell r="G364">
            <v>3.8460999999999999</v>
          </cell>
        </row>
        <row r="365">
          <cell r="A365">
            <v>59540320</v>
          </cell>
          <cell r="B365">
            <v>2015</v>
          </cell>
          <cell r="C365">
            <v>31.5456</v>
          </cell>
          <cell r="D365">
            <v>10.3371</v>
          </cell>
          <cell r="E365">
            <v>3.7189999999999999</v>
          </cell>
          <cell r="F365">
            <v>2.1421999999999999</v>
          </cell>
          <cell r="G365">
            <v>2.5489999999999999</v>
          </cell>
        </row>
        <row r="366">
          <cell r="A366">
            <v>59540360</v>
          </cell>
          <cell r="B366">
            <v>2015</v>
          </cell>
          <cell r="C366">
            <v>72.404200000000003</v>
          </cell>
          <cell r="D366">
            <v>31.536000000000001</v>
          </cell>
          <cell r="E366">
            <v>11.191800000000001</v>
          </cell>
          <cell r="F366">
            <v>5.8657000000000004</v>
          </cell>
          <cell r="G366">
            <v>7.0056000000000003</v>
          </cell>
        </row>
        <row r="367">
          <cell r="A367">
            <v>59580000</v>
          </cell>
          <cell r="B367">
            <v>2015</v>
          </cell>
          <cell r="C367">
            <v>1960.1684</v>
          </cell>
          <cell r="D367">
            <v>240.25919999999999</v>
          </cell>
          <cell r="E367">
            <v>49.6661</v>
          </cell>
          <cell r="F367">
            <v>35.020800000000001</v>
          </cell>
          <cell r="G367">
            <v>116.5705</v>
          </cell>
        </row>
        <row r="368">
          <cell r="A368">
            <v>59580040</v>
          </cell>
          <cell r="B368">
            <v>2015</v>
          </cell>
          <cell r="C368">
            <v>193.71960000000001</v>
          </cell>
          <cell r="D368">
            <v>38.4848</v>
          </cell>
          <cell r="E368">
            <v>11.6182</v>
          </cell>
          <cell r="F368">
            <v>5.6101999999999999</v>
          </cell>
          <cell r="G368">
            <v>13.2759</v>
          </cell>
        </row>
        <row r="369">
          <cell r="A369">
            <v>59580080</v>
          </cell>
          <cell r="B369">
            <v>2015</v>
          </cell>
          <cell r="C369">
            <v>69.4803</v>
          </cell>
          <cell r="D369">
            <v>9.6176999999999992</v>
          </cell>
          <cell r="E369">
            <v>2.0781999999999998</v>
          </cell>
          <cell r="F369">
            <v>1.4863999999999999</v>
          </cell>
          <cell r="G369">
            <v>4.3567999999999998</v>
          </cell>
        </row>
        <row r="370">
          <cell r="A370">
            <v>59580120</v>
          </cell>
          <cell r="B370">
            <v>2015</v>
          </cell>
          <cell r="C370">
            <v>229.15979999999999</v>
          </cell>
          <cell r="D370">
            <v>26.1721</v>
          </cell>
          <cell r="E370">
            <v>5.3216999999999999</v>
          </cell>
          <cell r="F370">
            <v>4.8611000000000004</v>
          </cell>
          <cell r="G370">
            <v>12.0228</v>
          </cell>
        </row>
        <row r="371">
          <cell r="A371">
            <v>59580160</v>
          </cell>
          <cell r="B371">
            <v>2015</v>
          </cell>
          <cell r="C371">
            <v>113.3544</v>
          </cell>
          <cell r="D371">
            <v>11.891</v>
          </cell>
          <cell r="E371">
            <v>1.7641</v>
          </cell>
          <cell r="F371">
            <v>1.9097</v>
          </cell>
          <cell r="G371">
            <v>6.9962</v>
          </cell>
        </row>
        <row r="372">
          <cell r="A372">
            <v>59580200</v>
          </cell>
          <cell r="B372">
            <v>2015</v>
          </cell>
          <cell r="C372">
            <v>65.353099999999998</v>
          </cell>
          <cell r="D372">
            <v>6.774</v>
          </cell>
          <cell r="E372">
            <v>1.0508999999999999</v>
          </cell>
          <cell r="F372">
            <v>0.86229999999999996</v>
          </cell>
          <cell r="G372">
            <v>4.1628999999999996</v>
          </cell>
        </row>
        <row r="373">
          <cell r="A373">
            <v>59580240</v>
          </cell>
          <cell r="B373">
            <v>2015</v>
          </cell>
          <cell r="C373">
            <v>182.2192</v>
          </cell>
          <cell r="D373">
            <v>19.152699999999999</v>
          </cell>
          <cell r="E373">
            <v>4.0351999999999997</v>
          </cell>
          <cell r="F373">
            <v>2.9617</v>
          </cell>
          <cell r="G373">
            <v>8.6599000000000004</v>
          </cell>
        </row>
        <row r="374">
          <cell r="A374">
            <v>59580280</v>
          </cell>
          <cell r="B374">
            <v>2015</v>
          </cell>
          <cell r="C374">
            <v>126.05249999999999</v>
          </cell>
          <cell r="D374">
            <v>11.448499999999999</v>
          </cell>
          <cell r="E374">
            <v>1.7313000000000001</v>
          </cell>
          <cell r="F374">
            <v>1.9803999999999999</v>
          </cell>
          <cell r="G374">
            <v>6.5453999999999999</v>
          </cell>
        </row>
        <row r="375">
          <cell r="A375">
            <v>59580320</v>
          </cell>
          <cell r="B375">
            <v>2015</v>
          </cell>
          <cell r="C375">
            <v>218.50210000000001</v>
          </cell>
          <cell r="D375">
            <v>26.586200000000002</v>
          </cell>
          <cell r="E375">
            <v>5.4629000000000003</v>
          </cell>
          <cell r="F375">
            <v>4.4672000000000001</v>
          </cell>
          <cell r="G375">
            <v>12.713100000000001</v>
          </cell>
        </row>
        <row r="376">
          <cell r="A376">
            <v>59580360</v>
          </cell>
          <cell r="B376">
            <v>2015</v>
          </cell>
          <cell r="C376">
            <v>118.002</v>
          </cell>
          <cell r="D376">
            <v>14.075200000000001</v>
          </cell>
          <cell r="E376">
            <v>2.9887999999999999</v>
          </cell>
          <cell r="F376">
            <v>1.6623000000000001</v>
          </cell>
          <cell r="G376">
            <v>7.4382999999999999</v>
          </cell>
        </row>
        <row r="377">
          <cell r="A377">
            <v>59580400</v>
          </cell>
          <cell r="B377">
            <v>2015</v>
          </cell>
          <cell r="C377">
            <v>303.1046</v>
          </cell>
          <cell r="D377">
            <v>33.365600000000001</v>
          </cell>
          <cell r="E377">
            <v>4.8048999999999999</v>
          </cell>
          <cell r="F377">
            <v>3.9300999999999999</v>
          </cell>
          <cell r="G377">
            <v>19.970300000000002</v>
          </cell>
        </row>
        <row r="378">
          <cell r="A378">
            <v>59580440</v>
          </cell>
          <cell r="B378">
            <v>2015</v>
          </cell>
          <cell r="C378">
            <v>193.2722</v>
          </cell>
          <cell r="D378">
            <v>23.8444</v>
          </cell>
          <cell r="E378">
            <v>5.7148000000000003</v>
          </cell>
          <cell r="F378">
            <v>3.6086</v>
          </cell>
          <cell r="G378">
            <v>10.535600000000001</v>
          </cell>
        </row>
        <row r="379">
          <cell r="A379">
            <v>59580480</v>
          </cell>
          <cell r="B379">
            <v>2015</v>
          </cell>
          <cell r="C379">
            <v>147.9486</v>
          </cell>
          <cell r="D379">
            <v>18.847000000000001</v>
          </cell>
          <cell r="E379">
            <v>3.0951</v>
          </cell>
          <cell r="F379">
            <v>1.6808000000000001</v>
          </cell>
          <cell r="G379">
            <v>9.8933</v>
          </cell>
        </row>
        <row r="380">
          <cell r="A380">
            <v>59620000</v>
          </cell>
          <cell r="B380">
            <v>2015</v>
          </cell>
          <cell r="C380">
            <v>1061.0644</v>
          </cell>
          <cell r="D380">
            <v>180.36699999999999</v>
          </cell>
          <cell r="E380">
            <v>64.191100000000006</v>
          </cell>
          <cell r="F380">
            <v>35.307200000000002</v>
          </cell>
          <cell r="G380">
            <v>52.481699999999996</v>
          </cell>
        </row>
        <row r="381">
          <cell r="A381">
            <v>59620040</v>
          </cell>
          <cell r="B381">
            <v>2015</v>
          </cell>
          <cell r="C381">
            <v>44.420200000000001</v>
          </cell>
          <cell r="D381">
            <v>7.6238999999999999</v>
          </cell>
          <cell r="E381">
            <v>3.1345999999999998</v>
          </cell>
          <cell r="F381">
            <v>1.3495999999999999</v>
          </cell>
          <cell r="G381">
            <v>2.0705</v>
          </cell>
        </row>
        <row r="382">
          <cell r="A382">
            <v>59620080</v>
          </cell>
          <cell r="B382">
            <v>2015</v>
          </cell>
          <cell r="C382">
            <v>74.809899999999999</v>
          </cell>
          <cell r="D382">
            <v>8.1450999999999993</v>
          </cell>
          <cell r="E382">
            <v>2.4163999999999999</v>
          </cell>
          <cell r="F382">
            <v>1.7757000000000001</v>
          </cell>
          <cell r="G382">
            <v>3.0863</v>
          </cell>
        </row>
        <row r="383">
          <cell r="A383">
            <v>59620120</v>
          </cell>
          <cell r="B383">
            <v>2015</v>
          </cell>
          <cell r="C383">
            <v>77.233500000000006</v>
          </cell>
          <cell r="D383">
            <v>9.4434000000000005</v>
          </cell>
          <cell r="E383">
            <v>2.8022999999999998</v>
          </cell>
          <cell r="F383">
            <v>2.2763</v>
          </cell>
          <cell r="G383">
            <v>3.2029999999999998</v>
          </cell>
        </row>
        <row r="384">
          <cell r="A384">
            <v>59620160</v>
          </cell>
          <cell r="B384">
            <v>2015</v>
          </cell>
          <cell r="C384">
            <v>67.657399999999996</v>
          </cell>
          <cell r="D384">
            <v>14.566800000000001</v>
          </cell>
          <cell r="E384">
            <v>5.6536</v>
          </cell>
          <cell r="F384">
            <v>2.5011999999999999</v>
          </cell>
          <cell r="G384">
            <v>3.1543000000000001</v>
          </cell>
        </row>
        <row r="385">
          <cell r="A385">
            <v>59620200</v>
          </cell>
          <cell r="B385">
            <v>2015</v>
          </cell>
          <cell r="C385">
            <v>59.395699999999998</v>
          </cell>
          <cell r="D385">
            <v>5.0296000000000003</v>
          </cell>
          <cell r="E385">
            <v>1.7378</v>
          </cell>
          <cell r="F385">
            <v>0.8276</v>
          </cell>
          <cell r="G385">
            <v>1.9253</v>
          </cell>
        </row>
        <row r="386">
          <cell r="A386">
            <v>59620240</v>
          </cell>
          <cell r="B386">
            <v>2015</v>
          </cell>
          <cell r="C386">
            <v>125.49460000000001</v>
          </cell>
          <cell r="D386">
            <v>32.968400000000003</v>
          </cell>
          <cell r="E386">
            <v>11.575100000000001</v>
          </cell>
          <cell r="F386">
            <v>6.3474000000000004</v>
          </cell>
          <cell r="G386">
            <v>8.4895999999999994</v>
          </cell>
        </row>
        <row r="387">
          <cell r="A387">
            <v>59620280</v>
          </cell>
          <cell r="B387">
            <v>2015</v>
          </cell>
          <cell r="C387">
            <v>71.913499999999999</v>
          </cell>
          <cell r="D387">
            <v>7.7584999999999997</v>
          </cell>
          <cell r="E387">
            <v>2.9192999999999998</v>
          </cell>
          <cell r="F387">
            <v>1.379</v>
          </cell>
          <cell r="G387">
            <v>2.2879999999999998</v>
          </cell>
        </row>
        <row r="388">
          <cell r="A388">
            <v>59620320</v>
          </cell>
          <cell r="B388">
            <v>2015</v>
          </cell>
          <cell r="C388">
            <v>87.015600000000006</v>
          </cell>
          <cell r="D388">
            <v>24.2669</v>
          </cell>
          <cell r="E388">
            <v>8.7032000000000007</v>
          </cell>
          <cell r="F388">
            <v>5.2771999999999997</v>
          </cell>
          <cell r="G388">
            <v>6.2135999999999996</v>
          </cell>
        </row>
        <row r="389">
          <cell r="A389">
            <v>59620360</v>
          </cell>
          <cell r="B389">
            <v>2015</v>
          </cell>
          <cell r="C389">
            <v>115.6653</v>
          </cell>
          <cell r="D389">
            <v>13.383100000000001</v>
          </cell>
          <cell r="E389">
            <v>3.6078999999999999</v>
          </cell>
          <cell r="F389">
            <v>2.2414000000000001</v>
          </cell>
          <cell r="G389">
            <v>5.5163000000000002</v>
          </cell>
        </row>
        <row r="390">
          <cell r="A390">
            <v>59620400</v>
          </cell>
          <cell r="B390">
            <v>2015</v>
          </cell>
          <cell r="C390">
            <v>86.095699999999994</v>
          </cell>
          <cell r="D390">
            <v>20.462499999999999</v>
          </cell>
          <cell r="E390">
            <v>8.8322000000000003</v>
          </cell>
          <cell r="F390">
            <v>4.0970000000000004</v>
          </cell>
          <cell r="G390">
            <v>4.6935000000000002</v>
          </cell>
        </row>
        <row r="391">
          <cell r="A391">
            <v>59620440</v>
          </cell>
          <cell r="B391">
            <v>2015</v>
          </cell>
          <cell r="C391">
            <v>29.028400000000001</v>
          </cell>
          <cell r="D391">
            <v>3.6194000000000002</v>
          </cell>
          <cell r="E391">
            <v>1.2507999999999999</v>
          </cell>
          <cell r="F391">
            <v>0.56159999999999999</v>
          </cell>
          <cell r="G391">
            <v>1.3230999999999999</v>
          </cell>
        </row>
        <row r="392">
          <cell r="A392">
            <v>59620480</v>
          </cell>
          <cell r="B392">
            <v>2015</v>
          </cell>
          <cell r="C392">
            <v>54.100900000000003</v>
          </cell>
          <cell r="D392">
            <v>6.5956000000000001</v>
          </cell>
          <cell r="E392">
            <v>2.109</v>
          </cell>
          <cell r="F392">
            <v>1.1943999999999999</v>
          </cell>
          <cell r="G392">
            <v>2.4634</v>
          </cell>
        </row>
        <row r="393">
          <cell r="A393">
            <v>59620520</v>
          </cell>
          <cell r="B393">
            <v>2015</v>
          </cell>
          <cell r="C393">
            <v>96.754900000000006</v>
          </cell>
          <cell r="D393">
            <v>12.9574</v>
          </cell>
          <cell r="E393">
            <v>4.4678000000000004</v>
          </cell>
          <cell r="F393">
            <v>2.7985000000000002</v>
          </cell>
          <cell r="G393">
            <v>4.0477999999999996</v>
          </cell>
        </row>
        <row r="394">
          <cell r="A394">
            <v>59620560</v>
          </cell>
          <cell r="B394">
            <v>2015</v>
          </cell>
          <cell r="C394">
            <v>38.091799999999999</v>
          </cell>
          <cell r="D394">
            <v>6.5152000000000001</v>
          </cell>
          <cell r="E394">
            <v>2.3820000000000001</v>
          </cell>
          <cell r="F394">
            <v>1.0901000000000001</v>
          </cell>
          <cell r="G394">
            <v>2.1985000000000001</v>
          </cell>
        </row>
        <row r="395">
          <cell r="A395">
            <v>59620600</v>
          </cell>
          <cell r="B395">
            <v>2015</v>
          </cell>
          <cell r="C395">
            <v>33.387</v>
          </cell>
          <cell r="D395">
            <v>7.0312000000000001</v>
          </cell>
          <cell r="E395">
            <v>2.5991</v>
          </cell>
          <cell r="F395">
            <v>1.5902000000000001</v>
          </cell>
          <cell r="G395">
            <v>1.8085</v>
          </cell>
        </row>
        <row r="396">
          <cell r="A396">
            <v>59660000</v>
          </cell>
          <cell r="B396">
            <v>2015</v>
          </cell>
          <cell r="C396">
            <v>712.13909999999998</v>
          </cell>
          <cell r="D396">
            <v>105.1644</v>
          </cell>
          <cell r="E396">
            <v>25.153700000000001</v>
          </cell>
          <cell r="F396">
            <v>15.1303</v>
          </cell>
          <cell r="G396">
            <v>50.278500000000001</v>
          </cell>
        </row>
        <row r="397">
          <cell r="A397">
            <v>59660040</v>
          </cell>
          <cell r="B397">
            <v>2015</v>
          </cell>
          <cell r="C397">
            <v>97.945099999999996</v>
          </cell>
          <cell r="D397">
            <v>16.185500000000001</v>
          </cell>
          <cell r="E397">
            <v>4.2058</v>
          </cell>
          <cell r="F397">
            <v>2.3944999999999999</v>
          </cell>
          <cell r="G397">
            <v>6.7122000000000002</v>
          </cell>
        </row>
        <row r="398">
          <cell r="A398">
            <v>59660080</v>
          </cell>
          <cell r="B398">
            <v>2015</v>
          </cell>
          <cell r="C398">
            <v>67.114800000000002</v>
          </cell>
          <cell r="D398">
            <v>10.903600000000001</v>
          </cell>
          <cell r="E398">
            <v>2.4003000000000001</v>
          </cell>
          <cell r="F398">
            <v>1.7948</v>
          </cell>
          <cell r="G398">
            <v>5.4928999999999997</v>
          </cell>
        </row>
        <row r="399">
          <cell r="A399">
            <v>59660120</v>
          </cell>
          <cell r="B399">
            <v>2015</v>
          </cell>
          <cell r="C399">
            <v>104.4195</v>
          </cell>
          <cell r="D399">
            <v>15.378500000000001</v>
          </cell>
          <cell r="E399">
            <v>3.3064</v>
          </cell>
          <cell r="F399">
            <v>2.3891</v>
          </cell>
          <cell r="G399">
            <v>7.9992999999999999</v>
          </cell>
        </row>
        <row r="400">
          <cell r="A400">
            <v>59660160</v>
          </cell>
          <cell r="B400">
            <v>2015</v>
          </cell>
          <cell r="C400">
            <v>148.6335</v>
          </cell>
          <cell r="D400">
            <v>13.501899999999999</v>
          </cell>
          <cell r="E400">
            <v>2.5969000000000002</v>
          </cell>
          <cell r="F400">
            <v>1.5814999999999999</v>
          </cell>
          <cell r="G400">
            <v>7.6536</v>
          </cell>
        </row>
        <row r="401">
          <cell r="A401">
            <v>59660200</v>
          </cell>
          <cell r="B401">
            <v>2015</v>
          </cell>
          <cell r="C401">
            <v>135.5856</v>
          </cell>
          <cell r="D401">
            <v>17.6846</v>
          </cell>
          <cell r="E401">
            <v>4.5933999999999999</v>
          </cell>
          <cell r="F401">
            <v>2.5514999999999999</v>
          </cell>
          <cell r="G401">
            <v>7.9827000000000004</v>
          </cell>
        </row>
        <row r="402">
          <cell r="A402">
            <v>59660240</v>
          </cell>
          <cell r="B402">
            <v>2015</v>
          </cell>
          <cell r="C402">
            <v>85.882499999999993</v>
          </cell>
          <cell r="D402">
            <v>16.8553</v>
          </cell>
          <cell r="E402">
            <v>3.9687000000000001</v>
          </cell>
          <cell r="F402">
            <v>2.2368000000000001</v>
          </cell>
          <cell r="G402">
            <v>8.0869</v>
          </cell>
        </row>
        <row r="403">
          <cell r="A403">
            <v>59660280</v>
          </cell>
          <cell r="B403">
            <v>2015</v>
          </cell>
          <cell r="C403">
            <v>72.558099999999996</v>
          </cell>
          <cell r="D403">
            <v>14.654999999999999</v>
          </cell>
          <cell r="E403">
            <v>4.0822000000000003</v>
          </cell>
          <cell r="F403">
            <v>2.1821000000000002</v>
          </cell>
          <cell r="G403">
            <v>6.3509000000000002</v>
          </cell>
        </row>
        <row r="404">
          <cell r="A404">
            <v>59700000</v>
          </cell>
          <cell r="B404">
            <v>2015</v>
          </cell>
          <cell r="C404">
            <v>1132.8886</v>
          </cell>
          <cell r="D404">
            <v>181.76939999999999</v>
          </cell>
          <cell r="E404">
            <v>52.8459</v>
          </cell>
          <cell r="F404">
            <v>24.4589</v>
          </cell>
          <cell r="G404">
            <v>77.588300000000004</v>
          </cell>
        </row>
        <row r="405">
          <cell r="A405">
            <v>59700040</v>
          </cell>
          <cell r="B405">
            <v>2015</v>
          </cell>
          <cell r="C405">
            <v>275.517</v>
          </cell>
          <cell r="D405">
            <v>27.911300000000001</v>
          </cell>
          <cell r="E405">
            <v>4.0780000000000003</v>
          </cell>
          <cell r="F405">
            <v>2.9668999999999999</v>
          </cell>
          <cell r="G405">
            <v>18.3781</v>
          </cell>
        </row>
        <row r="406">
          <cell r="A406">
            <v>59700080</v>
          </cell>
          <cell r="B406">
            <v>2015</v>
          </cell>
          <cell r="C406">
            <v>79.715199999999996</v>
          </cell>
          <cell r="D406">
            <v>13.4933</v>
          </cell>
          <cell r="E406">
            <v>3.3441999999999998</v>
          </cell>
          <cell r="F406">
            <v>1.8022</v>
          </cell>
          <cell r="G406">
            <v>6.3924000000000003</v>
          </cell>
        </row>
        <row r="407">
          <cell r="A407">
            <v>59700120</v>
          </cell>
          <cell r="B407">
            <v>2015</v>
          </cell>
          <cell r="C407">
            <v>70.981700000000004</v>
          </cell>
          <cell r="D407">
            <v>7.2645999999999997</v>
          </cell>
          <cell r="E407">
            <v>1.5955999999999999</v>
          </cell>
          <cell r="F407">
            <v>1.3436999999999999</v>
          </cell>
          <cell r="G407">
            <v>3.3109000000000002</v>
          </cell>
        </row>
        <row r="408">
          <cell r="A408">
            <v>59700160</v>
          </cell>
          <cell r="B408">
            <v>2015</v>
          </cell>
          <cell r="C408">
            <v>54.6023</v>
          </cell>
          <cell r="D408">
            <v>12.291399999999999</v>
          </cell>
          <cell r="E408">
            <v>4.2477999999999998</v>
          </cell>
          <cell r="F408">
            <v>1.3673999999999999</v>
          </cell>
          <cell r="G408">
            <v>4.8287000000000004</v>
          </cell>
        </row>
        <row r="409">
          <cell r="A409">
            <v>59700200</v>
          </cell>
          <cell r="B409">
            <v>2015</v>
          </cell>
          <cell r="C409">
            <v>81.120900000000006</v>
          </cell>
          <cell r="D409">
            <v>10.5097</v>
          </cell>
          <cell r="E409">
            <v>3.3965000000000001</v>
          </cell>
          <cell r="F409">
            <v>0.9496</v>
          </cell>
          <cell r="G409">
            <v>4.5541</v>
          </cell>
        </row>
        <row r="410">
          <cell r="A410">
            <v>59700240</v>
          </cell>
          <cell r="B410">
            <v>2015</v>
          </cell>
          <cell r="C410">
            <v>71.0745</v>
          </cell>
          <cell r="D410">
            <v>17.633900000000001</v>
          </cell>
          <cell r="E410">
            <v>6.1741000000000001</v>
          </cell>
          <cell r="F410">
            <v>3.0074000000000001</v>
          </cell>
          <cell r="G410">
            <v>5.2904999999999998</v>
          </cell>
        </row>
        <row r="411">
          <cell r="A411">
            <v>59700280</v>
          </cell>
          <cell r="B411">
            <v>2015</v>
          </cell>
          <cell r="C411">
            <v>135.94710000000001</v>
          </cell>
          <cell r="D411">
            <v>12.9588</v>
          </cell>
          <cell r="E411">
            <v>3.0259999999999998</v>
          </cell>
          <cell r="F411">
            <v>1.59</v>
          </cell>
          <cell r="G411">
            <v>6.6102999999999996</v>
          </cell>
        </row>
        <row r="412">
          <cell r="A412">
            <v>59700320</v>
          </cell>
          <cell r="B412">
            <v>2015</v>
          </cell>
          <cell r="C412">
            <v>137.39009999999999</v>
          </cell>
          <cell r="D412">
            <v>17.998899999999999</v>
          </cell>
          <cell r="E412">
            <v>4.7983000000000002</v>
          </cell>
          <cell r="F412">
            <v>2.1366999999999998</v>
          </cell>
          <cell r="G412">
            <v>8.6715999999999998</v>
          </cell>
        </row>
        <row r="413">
          <cell r="A413">
            <v>59700360</v>
          </cell>
          <cell r="B413">
            <v>2015</v>
          </cell>
          <cell r="C413">
            <v>39.810400000000001</v>
          </cell>
          <cell r="D413">
            <v>7.7710999999999997</v>
          </cell>
          <cell r="E413">
            <v>2.6334</v>
          </cell>
          <cell r="F413">
            <v>1.4431</v>
          </cell>
          <cell r="G413">
            <v>2.4081000000000001</v>
          </cell>
        </row>
        <row r="414">
          <cell r="A414">
            <v>59700400</v>
          </cell>
          <cell r="B414">
            <v>2015</v>
          </cell>
          <cell r="C414">
            <v>114.6905</v>
          </cell>
          <cell r="D414">
            <v>39.405799999999999</v>
          </cell>
          <cell r="E414">
            <v>14.6265</v>
          </cell>
          <cell r="F414">
            <v>6.0385999999999997</v>
          </cell>
          <cell r="G414">
            <v>11.2082</v>
          </cell>
        </row>
        <row r="415">
          <cell r="A415">
            <v>59700440</v>
          </cell>
          <cell r="B415">
            <v>2015</v>
          </cell>
          <cell r="C415">
            <v>72.038899999999998</v>
          </cell>
          <cell r="D415">
            <v>14.5306</v>
          </cell>
          <cell r="E415">
            <v>4.9255000000000004</v>
          </cell>
          <cell r="F415">
            <v>1.8132999999999999</v>
          </cell>
          <cell r="G415">
            <v>5.9353999999999996</v>
          </cell>
        </row>
        <row r="416">
          <cell r="A416">
            <v>59740000</v>
          </cell>
          <cell r="B416">
            <v>2015</v>
          </cell>
          <cell r="C416">
            <v>1328.6346000000001</v>
          </cell>
          <cell r="D416">
            <v>204.73330000000001</v>
          </cell>
          <cell r="E416">
            <v>53.730699999999999</v>
          </cell>
          <cell r="F416">
            <v>39.3127</v>
          </cell>
          <cell r="G416">
            <v>74.441699999999997</v>
          </cell>
        </row>
        <row r="417">
          <cell r="A417">
            <v>59740040</v>
          </cell>
          <cell r="B417">
            <v>2015</v>
          </cell>
          <cell r="C417">
            <v>73.7928</v>
          </cell>
          <cell r="D417">
            <v>9.9539000000000009</v>
          </cell>
          <cell r="E417">
            <v>2.2301000000000002</v>
          </cell>
          <cell r="F417">
            <v>1.9822</v>
          </cell>
          <cell r="G417">
            <v>4.4612999999999996</v>
          </cell>
        </row>
        <row r="418">
          <cell r="A418">
            <v>59740080</v>
          </cell>
          <cell r="B418">
            <v>2015</v>
          </cell>
          <cell r="C418">
            <v>63.464100000000002</v>
          </cell>
          <cell r="D418">
            <v>9.4074000000000009</v>
          </cell>
          <cell r="E418">
            <v>2.1029</v>
          </cell>
          <cell r="F418">
            <v>1.7279</v>
          </cell>
          <cell r="G418">
            <v>3.9062999999999999</v>
          </cell>
        </row>
        <row r="419">
          <cell r="A419">
            <v>59740120</v>
          </cell>
          <cell r="B419">
            <v>2015</v>
          </cell>
          <cell r="C419">
            <v>51.079799999999999</v>
          </cell>
          <cell r="D419">
            <v>8.4732000000000003</v>
          </cell>
          <cell r="E419">
            <v>2.4359999999999999</v>
          </cell>
          <cell r="F419">
            <v>1.6994</v>
          </cell>
          <cell r="G419">
            <v>3.3109999999999999</v>
          </cell>
        </row>
        <row r="420">
          <cell r="A420">
            <v>59740160</v>
          </cell>
          <cell r="B420">
            <v>2015</v>
          </cell>
          <cell r="C420">
            <v>89.408699999999996</v>
          </cell>
          <cell r="D420">
            <v>13.6669</v>
          </cell>
          <cell r="E420">
            <v>3.2715000000000001</v>
          </cell>
          <cell r="F420">
            <v>3.4001999999999999</v>
          </cell>
          <cell r="G420">
            <v>4.8621999999999996</v>
          </cell>
        </row>
        <row r="421">
          <cell r="A421">
            <v>59740200</v>
          </cell>
          <cell r="B421">
            <v>2015</v>
          </cell>
          <cell r="C421">
            <v>97.882199999999997</v>
          </cell>
          <cell r="D421">
            <v>13.718</v>
          </cell>
          <cell r="E421">
            <v>3.875</v>
          </cell>
          <cell r="F421">
            <v>2.8795999999999999</v>
          </cell>
          <cell r="G421">
            <v>5.1417999999999999</v>
          </cell>
        </row>
        <row r="422">
          <cell r="A422">
            <v>59740240</v>
          </cell>
          <cell r="B422">
            <v>2015</v>
          </cell>
          <cell r="C422">
            <v>126.6057</v>
          </cell>
          <cell r="D422">
            <v>12.8453</v>
          </cell>
          <cell r="E422">
            <v>2.5194000000000001</v>
          </cell>
          <cell r="F422">
            <v>2.9752999999999998</v>
          </cell>
          <cell r="G422">
            <v>5.2664999999999997</v>
          </cell>
        </row>
        <row r="423">
          <cell r="A423">
            <v>59740280</v>
          </cell>
          <cell r="B423">
            <v>2015</v>
          </cell>
          <cell r="C423">
            <v>113.6845</v>
          </cell>
          <cell r="D423">
            <v>32.561100000000003</v>
          </cell>
          <cell r="E423">
            <v>10.6227</v>
          </cell>
          <cell r="F423">
            <v>5.1531000000000002</v>
          </cell>
          <cell r="G423">
            <v>8.0070999999999994</v>
          </cell>
        </row>
        <row r="424">
          <cell r="A424">
            <v>59740320</v>
          </cell>
          <cell r="B424">
            <v>2015</v>
          </cell>
          <cell r="C424">
            <v>123.5094</v>
          </cell>
          <cell r="D424">
            <v>12.7629</v>
          </cell>
          <cell r="E424">
            <v>2.7959999999999998</v>
          </cell>
          <cell r="F424">
            <v>2.0093000000000001</v>
          </cell>
          <cell r="G424">
            <v>5.1398000000000001</v>
          </cell>
        </row>
        <row r="425">
          <cell r="A425">
            <v>59740360</v>
          </cell>
          <cell r="B425">
            <v>2015</v>
          </cell>
          <cell r="C425">
            <v>158.1525</v>
          </cell>
          <cell r="D425">
            <v>13.6264</v>
          </cell>
          <cell r="E425">
            <v>2.2610000000000001</v>
          </cell>
          <cell r="F425">
            <v>2.847</v>
          </cell>
          <cell r="G425">
            <v>7.1379000000000001</v>
          </cell>
        </row>
        <row r="426">
          <cell r="A426">
            <v>59740400</v>
          </cell>
          <cell r="B426">
            <v>2015</v>
          </cell>
          <cell r="C426">
            <v>85.812399999999997</v>
          </cell>
          <cell r="D426">
            <v>23.8218</v>
          </cell>
          <cell r="E426">
            <v>6.8682999999999996</v>
          </cell>
          <cell r="F426">
            <v>4.0076999999999998</v>
          </cell>
          <cell r="G426">
            <v>7.9211999999999998</v>
          </cell>
        </row>
        <row r="427">
          <cell r="A427">
            <v>59740440</v>
          </cell>
          <cell r="B427">
            <v>2015</v>
          </cell>
          <cell r="C427">
            <v>158.0274</v>
          </cell>
          <cell r="D427">
            <v>18.347899999999999</v>
          </cell>
          <cell r="E427">
            <v>5.5387000000000004</v>
          </cell>
          <cell r="F427">
            <v>2.9093</v>
          </cell>
          <cell r="G427">
            <v>6.5808</v>
          </cell>
        </row>
        <row r="428">
          <cell r="A428">
            <v>59740480</v>
          </cell>
          <cell r="B428">
            <v>2015</v>
          </cell>
          <cell r="C428">
            <v>85.622600000000006</v>
          </cell>
          <cell r="D428">
            <v>10.614599999999999</v>
          </cell>
          <cell r="E428">
            <v>2.8096000000000001</v>
          </cell>
          <cell r="F428">
            <v>2.0070000000000001</v>
          </cell>
          <cell r="G428">
            <v>4.5334000000000003</v>
          </cell>
        </row>
        <row r="429">
          <cell r="A429">
            <v>59740520</v>
          </cell>
          <cell r="B429">
            <v>2015</v>
          </cell>
          <cell r="C429">
            <v>76.352800000000002</v>
          </cell>
          <cell r="D429">
            <v>18.356000000000002</v>
          </cell>
          <cell r="E429">
            <v>4.4149000000000003</v>
          </cell>
          <cell r="F429">
            <v>3.9039999999999999</v>
          </cell>
          <cell r="G429">
            <v>6.5602</v>
          </cell>
        </row>
        <row r="430">
          <cell r="A430">
            <v>59740560</v>
          </cell>
          <cell r="B430">
            <v>2015</v>
          </cell>
          <cell r="C430">
            <v>25.239699999999999</v>
          </cell>
          <cell r="D430">
            <v>6.5778999999999996</v>
          </cell>
          <cell r="E430">
            <v>1.9845999999999999</v>
          </cell>
          <cell r="F430">
            <v>1.8107</v>
          </cell>
          <cell r="G430">
            <v>1.6122000000000001</v>
          </cell>
        </row>
        <row r="431">
          <cell r="A431">
            <v>59780000</v>
          </cell>
          <cell r="B431">
            <v>2015</v>
          </cell>
          <cell r="C431">
            <v>543.20899999999995</v>
          </cell>
          <cell r="D431">
            <v>173.93219999999999</v>
          </cell>
          <cell r="E431">
            <v>55.0364</v>
          </cell>
          <cell r="F431">
            <v>32.184699999999999</v>
          </cell>
          <cell r="G431">
            <v>46.748399999999997</v>
          </cell>
        </row>
        <row r="432">
          <cell r="A432">
            <v>59780040</v>
          </cell>
          <cell r="B432">
            <v>2015</v>
          </cell>
          <cell r="C432">
            <v>44.901200000000003</v>
          </cell>
          <cell r="D432">
            <v>21.0243</v>
          </cell>
          <cell r="E432">
            <v>6.6477000000000004</v>
          </cell>
          <cell r="F432">
            <v>4.1280000000000001</v>
          </cell>
          <cell r="G432">
            <v>4.2885999999999997</v>
          </cell>
        </row>
        <row r="433">
          <cell r="A433">
            <v>59780080</v>
          </cell>
          <cell r="B433">
            <v>2015</v>
          </cell>
          <cell r="C433">
            <v>38.043300000000002</v>
          </cell>
          <cell r="D433">
            <v>10.2897</v>
          </cell>
          <cell r="E433">
            <v>2.9367000000000001</v>
          </cell>
          <cell r="F433">
            <v>2.7839999999999998</v>
          </cell>
          <cell r="G433">
            <v>2.93</v>
          </cell>
        </row>
        <row r="434">
          <cell r="A434">
            <v>59780120</v>
          </cell>
          <cell r="B434">
            <v>2015</v>
          </cell>
          <cell r="C434">
            <v>56.227200000000003</v>
          </cell>
          <cell r="D434">
            <v>13.1153</v>
          </cell>
          <cell r="E434">
            <v>3.8328000000000002</v>
          </cell>
          <cell r="F434">
            <v>2.9639000000000002</v>
          </cell>
          <cell r="G434">
            <v>3.4830999999999999</v>
          </cell>
        </row>
        <row r="435">
          <cell r="A435">
            <v>59780160</v>
          </cell>
          <cell r="B435">
            <v>2015</v>
          </cell>
          <cell r="C435">
            <v>22.360299999999999</v>
          </cell>
          <cell r="D435">
            <v>9.9382999999999999</v>
          </cell>
          <cell r="E435">
            <v>2.4117000000000002</v>
          </cell>
          <cell r="F435">
            <v>1.385</v>
          </cell>
          <cell r="G435">
            <v>2.4823</v>
          </cell>
        </row>
        <row r="436">
          <cell r="A436">
            <v>59780200</v>
          </cell>
          <cell r="B436">
            <v>2015</v>
          </cell>
          <cell r="C436">
            <v>40.952800000000003</v>
          </cell>
          <cell r="D436">
            <v>16.959700000000002</v>
          </cell>
          <cell r="E436">
            <v>5.8776999999999999</v>
          </cell>
          <cell r="F436">
            <v>2.5028999999999999</v>
          </cell>
          <cell r="G436">
            <v>5.1031000000000004</v>
          </cell>
        </row>
        <row r="437">
          <cell r="A437">
            <v>59780240</v>
          </cell>
          <cell r="B437">
            <v>2015</v>
          </cell>
          <cell r="C437">
            <v>59.3919</v>
          </cell>
          <cell r="D437">
            <v>29.012</v>
          </cell>
          <cell r="E437">
            <v>9.7913999999999994</v>
          </cell>
          <cell r="F437">
            <v>5.0273000000000003</v>
          </cell>
          <cell r="G437">
            <v>6.3442999999999996</v>
          </cell>
        </row>
        <row r="438">
          <cell r="A438">
            <v>59780280</v>
          </cell>
          <cell r="B438">
            <v>2015</v>
          </cell>
          <cell r="C438">
            <v>56.225499999999997</v>
          </cell>
          <cell r="D438">
            <v>18.688199999999998</v>
          </cell>
          <cell r="E438">
            <v>6.4016999999999999</v>
          </cell>
          <cell r="F438">
            <v>3.2684000000000002</v>
          </cell>
          <cell r="G438">
            <v>5.8349000000000002</v>
          </cell>
        </row>
        <row r="439">
          <cell r="A439">
            <v>59780320</v>
          </cell>
          <cell r="B439">
            <v>2015</v>
          </cell>
          <cell r="C439">
            <v>60.410200000000003</v>
          </cell>
          <cell r="D439">
            <v>12.0085</v>
          </cell>
          <cell r="E439">
            <v>4.2750000000000004</v>
          </cell>
          <cell r="F439">
            <v>1.9658</v>
          </cell>
          <cell r="G439">
            <v>3.0663999999999998</v>
          </cell>
        </row>
        <row r="440">
          <cell r="A440">
            <v>59780360</v>
          </cell>
          <cell r="B440">
            <v>2015</v>
          </cell>
          <cell r="C440">
            <v>88.561400000000006</v>
          </cell>
          <cell r="D440">
            <v>26.2364</v>
          </cell>
          <cell r="E440">
            <v>8.3063000000000002</v>
          </cell>
          <cell r="F440">
            <v>4.7023000000000001</v>
          </cell>
          <cell r="G440">
            <v>8.3251000000000008</v>
          </cell>
        </row>
        <row r="441">
          <cell r="A441">
            <v>59780400</v>
          </cell>
          <cell r="B441">
            <v>2015</v>
          </cell>
          <cell r="C441">
            <v>76.135199999999998</v>
          </cell>
          <cell r="D441">
            <v>16.659800000000001</v>
          </cell>
          <cell r="E441">
            <v>4.5553999999999997</v>
          </cell>
          <cell r="F441">
            <v>3.4571000000000001</v>
          </cell>
          <cell r="G441">
            <v>4.8906000000000001</v>
          </cell>
        </row>
      </sheetData>
      <sheetData sheetId="4">
        <row r="9">
          <cell r="A9" t="str">
            <v>500000002000</v>
          </cell>
          <cell r="B9">
            <v>34081.363100000002</v>
          </cell>
          <cell r="C9">
            <v>7147.2723999999998</v>
          </cell>
          <cell r="D9">
            <v>2052.1314000000002</v>
          </cell>
          <cell r="E9">
            <v>1274.3135</v>
          </cell>
          <cell r="F9">
            <v>2268.0140000000001</v>
          </cell>
        </row>
        <row r="10">
          <cell r="A10" t="str">
            <v>500000001995</v>
          </cell>
          <cell r="B10">
            <v>34077.640599999999</v>
          </cell>
          <cell r="C10">
            <v>6858.5288</v>
          </cell>
          <cell r="D10">
            <v>1981.3766000000001</v>
          </cell>
          <cell r="E10">
            <v>1186.0201</v>
          </cell>
          <cell r="F10">
            <v>2220.0816</v>
          </cell>
        </row>
        <row r="11">
          <cell r="A11" t="str">
            <v>510000002000</v>
          </cell>
          <cell r="B11">
            <v>5290.4282999999996</v>
          </cell>
          <cell r="C11">
            <v>1628.2598</v>
          </cell>
          <cell r="D11">
            <v>481.29059999999998</v>
          </cell>
          <cell r="E11">
            <v>300.35399999999998</v>
          </cell>
          <cell r="F11">
            <v>437.21249999999998</v>
          </cell>
        </row>
        <row r="12">
          <cell r="A12" t="str">
            <v>510000001995</v>
          </cell>
          <cell r="B12">
            <v>5289.2157999999999</v>
          </cell>
          <cell r="C12">
            <v>1558.9422</v>
          </cell>
          <cell r="D12">
            <v>470.61180000000002</v>
          </cell>
          <cell r="E12">
            <v>283.23899999999998</v>
          </cell>
          <cell r="F12">
            <v>429.98480000000001</v>
          </cell>
        </row>
        <row r="13">
          <cell r="A13" t="str">
            <v>511100002000</v>
          </cell>
          <cell r="B13">
            <v>216.99639999999999</v>
          </cell>
          <cell r="C13">
            <v>125.3948</v>
          </cell>
          <cell r="D13">
            <v>31.41</v>
          </cell>
          <cell r="E13">
            <v>19.444600000000001</v>
          </cell>
          <cell r="F13">
            <v>34.735599999999998</v>
          </cell>
        </row>
        <row r="14">
          <cell r="A14" t="str">
            <v>511100001995</v>
          </cell>
          <cell r="B14">
            <v>216.99379999999999</v>
          </cell>
          <cell r="C14">
            <v>122.7251</v>
          </cell>
          <cell r="D14">
            <v>30.6417</v>
          </cell>
          <cell r="E14">
            <v>17.381699999999999</v>
          </cell>
          <cell r="F14">
            <v>34.299700000000001</v>
          </cell>
        </row>
        <row r="15">
          <cell r="A15" t="str">
            <v>511200002000</v>
          </cell>
          <cell r="B15">
            <v>232.81649999999999</v>
          </cell>
          <cell r="C15">
            <v>139.07130000000001</v>
          </cell>
          <cell r="D15">
            <v>34.5642</v>
          </cell>
          <cell r="E15">
            <v>32.946800000000003</v>
          </cell>
          <cell r="F15">
            <v>34.334499999999998</v>
          </cell>
        </row>
        <row r="16">
          <cell r="A16" t="str">
            <v>511200001995</v>
          </cell>
          <cell r="B16">
            <v>232.8184</v>
          </cell>
          <cell r="C16">
            <v>137.47380000000001</v>
          </cell>
          <cell r="D16">
            <v>33.986699999999999</v>
          </cell>
          <cell r="E16">
            <v>32.4621</v>
          </cell>
          <cell r="F16">
            <v>34.450899999999997</v>
          </cell>
        </row>
        <row r="17">
          <cell r="A17" t="str">
            <v>511300002000</v>
          </cell>
          <cell r="B17">
            <v>210.3563</v>
          </cell>
          <cell r="C17">
            <v>141.43530000000001</v>
          </cell>
          <cell r="D17">
            <v>45.6357</v>
          </cell>
          <cell r="E17">
            <v>26.258700000000001</v>
          </cell>
          <cell r="F17">
            <v>29.270600000000002</v>
          </cell>
        </row>
        <row r="18">
          <cell r="A18" t="str">
            <v>511300001995</v>
          </cell>
          <cell r="B18">
            <v>210.3546</v>
          </cell>
          <cell r="C18">
            <v>136.8467</v>
          </cell>
          <cell r="D18">
            <v>45.270200000000003</v>
          </cell>
          <cell r="E18">
            <v>26.352599999999999</v>
          </cell>
          <cell r="F18">
            <v>29.3657</v>
          </cell>
        </row>
        <row r="19">
          <cell r="A19" t="str">
            <v>511400002000</v>
          </cell>
          <cell r="B19">
            <v>137.6721</v>
          </cell>
          <cell r="C19">
            <v>74.063400000000001</v>
          </cell>
          <cell r="D19">
            <v>21.645800000000001</v>
          </cell>
          <cell r="E19">
            <v>13.562900000000001</v>
          </cell>
          <cell r="F19">
            <v>16.3004</v>
          </cell>
        </row>
        <row r="20">
          <cell r="A20" t="str">
            <v>511400001995</v>
          </cell>
          <cell r="B20">
            <v>137.54509999999999</v>
          </cell>
          <cell r="C20">
            <v>71.136300000000006</v>
          </cell>
          <cell r="D20">
            <v>21.606200000000001</v>
          </cell>
          <cell r="E20">
            <v>12.8773</v>
          </cell>
          <cell r="F20">
            <v>15.9589</v>
          </cell>
        </row>
        <row r="21">
          <cell r="A21" t="str">
            <v>511600002000</v>
          </cell>
          <cell r="B21">
            <v>170.4385</v>
          </cell>
          <cell r="C21">
            <v>76.197199999999995</v>
          </cell>
          <cell r="D21">
            <v>22.546900000000001</v>
          </cell>
          <cell r="E21">
            <v>10.364599999999999</v>
          </cell>
          <cell r="F21">
            <v>20.9726</v>
          </cell>
        </row>
        <row r="22">
          <cell r="A22" t="str">
            <v>511600001995</v>
          </cell>
          <cell r="B22">
            <v>170.43709999999999</v>
          </cell>
          <cell r="C22">
            <v>71.5334</v>
          </cell>
          <cell r="D22">
            <v>22.255600000000001</v>
          </cell>
          <cell r="E22">
            <v>9.3241999999999994</v>
          </cell>
          <cell r="F22">
            <v>20.286000000000001</v>
          </cell>
        </row>
        <row r="23">
          <cell r="A23" t="str">
            <v>511700002000</v>
          </cell>
          <cell r="B23">
            <v>91.291799999999995</v>
          </cell>
          <cell r="C23">
            <v>50.084600000000002</v>
          </cell>
          <cell r="D23">
            <v>16.882300000000001</v>
          </cell>
          <cell r="E23">
            <v>8.6905000000000001</v>
          </cell>
          <cell r="F23">
            <v>11.9642</v>
          </cell>
        </row>
        <row r="24">
          <cell r="A24" t="str">
            <v>511700001995</v>
          </cell>
          <cell r="B24">
            <v>91.273799999999994</v>
          </cell>
          <cell r="C24">
            <v>48.091900000000003</v>
          </cell>
          <cell r="D24">
            <v>16.431799999999999</v>
          </cell>
          <cell r="E24">
            <v>8.7536000000000005</v>
          </cell>
          <cell r="F24">
            <v>11.999599999999999</v>
          </cell>
        </row>
        <row r="25">
          <cell r="A25" t="str">
            <v>511900002000</v>
          </cell>
          <cell r="B25">
            <v>77.033900000000003</v>
          </cell>
          <cell r="C25">
            <v>55.228700000000003</v>
          </cell>
          <cell r="D25">
            <v>17.8447</v>
          </cell>
          <cell r="E25">
            <v>10.1158</v>
          </cell>
          <cell r="F25">
            <v>13.001099999999999</v>
          </cell>
        </row>
        <row r="26">
          <cell r="A26" t="str">
            <v>511900001995</v>
          </cell>
          <cell r="B26">
            <v>77.037300000000002</v>
          </cell>
          <cell r="C26">
            <v>52.657299999999999</v>
          </cell>
          <cell r="D26">
            <v>21.3689</v>
          </cell>
          <cell r="E26">
            <v>10.4582</v>
          </cell>
          <cell r="F26">
            <v>14.420500000000001</v>
          </cell>
        </row>
        <row r="27">
          <cell r="A27" t="str">
            <v>512000002000</v>
          </cell>
          <cell r="B27">
            <v>74.605599999999995</v>
          </cell>
          <cell r="C27">
            <v>30.672699999999999</v>
          </cell>
          <cell r="D27">
            <v>10.493</v>
          </cell>
          <cell r="E27">
            <v>4.8876999999999997</v>
          </cell>
          <cell r="F27">
            <v>7.1227999999999998</v>
          </cell>
        </row>
        <row r="28">
          <cell r="A28" t="str">
            <v>512000001995</v>
          </cell>
          <cell r="B28">
            <v>74.603200000000001</v>
          </cell>
          <cell r="C28">
            <v>29.679500000000001</v>
          </cell>
          <cell r="D28">
            <v>10.425800000000001</v>
          </cell>
          <cell r="E28">
            <v>4.3026</v>
          </cell>
          <cell r="F28">
            <v>6.8897000000000004</v>
          </cell>
        </row>
        <row r="29">
          <cell r="A29" t="str">
            <v>512200002000</v>
          </cell>
          <cell r="B29">
            <v>89.452799999999996</v>
          </cell>
          <cell r="C29">
            <v>39.534700000000001</v>
          </cell>
          <cell r="D29">
            <v>16.026399999999999</v>
          </cell>
          <cell r="E29">
            <v>5.3098000000000001</v>
          </cell>
          <cell r="F29">
            <v>8.2294999999999998</v>
          </cell>
        </row>
        <row r="30">
          <cell r="A30" t="str">
            <v>512200001995</v>
          </cell>
          <cell r="B30">
            <v>89.454400000000007</v>
          </cell>
          <cell r="C30">
            <v>38.657200000000003</v>
          </cell>
          <cell r="D30">
            <v>15.7111</v>
          </cell>
          <cell r="E30">
            <v>5.1413000000000002</v>
          </cell>
          <cell r="F30">
            <v>8.1478999999999999</v>
          </cell>
        </row>
        <row r="31">
          <cell r="A31" t="str">
            <v>512400002000</v>
          </cell>
          <cell r="B31">
            <v>168.3818</v>
          </cell>
          <cell r="C31">
            <v>80.197500000000005</v>
          </cell>
          <cell r="D31">
            <v>25.324999999999999</v>
          </cell>
          <cell r="E31">
            <v>11.032999999999999</v>
          </cell>
          <cell r="F31">
            <v>19.3019</v>
          </cell>
        </row>
        <row r="32">
          <cell r="A32" t="str">
            <v>512400001995</v>
          </cell>
          <cell r="B32">
            <v>168.3706</v>
          </cell>
          <cell r="C32">
            <v>79.282300000000006</v>
          </cell>
          <cell r="D32">
            <v>25.5443</v>
          </cell>
          <cell r="E32">
            <v>10.366199999999999</v>
          </cell>
          <cell r="F32">
            <v>19.097200000000001</v>
          </cell>
        </row>
        <row r="33">
          <cell r="A33" t="str">
            <v>515400002000</v>
          </cell>
          <cell r="B33">
            <v>1232.1947</v>
          </cell>
          <cell r="C33">
            <v>165.0838</v>
          </cell>
          <cell r="D33">
            <v>43.0426</v>
          </cell>
          <cell r="E33">
            <v>36.008899999999997</v>
          </cell>
          <cell r="F33">
            <v>53.798499999999997</v>
          </cell>
        </row>
        <row r="34">
          <cell r="A34" t="str">
            <v>515400001995</v>
          </cell>
          <cell r="B34">
            <v>1231.4418000000001</v>
          </cell>
          <cell r="C34">
            <v>157.4659</v>
          </cell>
          <cell r="D34">
            <v>41.734000000000002</v>
          </cell>
          <cell r="E34">
            <v>33.245600000000003</v>
          </cell>
          <cell r="F34">
            <v>52.8187</v>
          </cell>
        </row>
        <row r="35">
          <cell r="A35" t="str">
            <v>515400402000</v>
          </cell>
          <cell r="B35">
            <v>61.300400000000003</v>
          </cell>
          <cell r="C35">
            <v>8.4452999999999996</v>
          </cell>
          <cell r="D35">
            <v>2.2637999999999998</v>
          </cell>
          <cell r="E35">
            <v>1.6069</v>
          </cell>
          <cell r="F35">
            <v>2.3700999999999999</v>
          </cell>
        </row>
        <row r="36">
          <cell r="A36" t="str">
            <v>515400401995</v>
          </cell>
          <cell r="B36">
            <v>61.290900000000001</v>
          </cell>
          <cell r="C36">
            <v>7.6725000000000003</v>
          </cell>
          <cell r="D36">
            <v>2.1762999999999999</v>
          </cell>
          <cell r="E36">
            <v>1.5297000000000001</v>
          </cell>
          <cell r="F36">
            <v>2.3113000000000001</v>
          </cell>
        </row>
        <row r="37">
          <cell r="A37" t="str">
            <v>515400802000</v>
          </cell>
          <cell r="B37">
            <v>80.134399999999999</v>
          </cell>
          <cell r="C37">
            <v>15.9565</v>
          </cell>
          <cell r="D37">
            <v>4.1546000000000003</v>
          </cell>
          <cell r="E37">
            <v>3.0644999999999998</v>
          </cell>
          <cell r="F37">
            <v>5.1597</v>
          </cell>
        </row>
        <row r="38">
          <cell r="A38" t="str">
            <v>515400801995</v>
          </cell>
          <cell r="B38">
            <v>80.155900000000003</v>
          </cell>
          <cell r="C38">
            <v>15.456200000000001</v>
          </cell>
          <cell r="D38">
            <v>3.9710000000000001</v>
          </cell>
          <cell r="E38">
            <v>2.6699000000000002</v>
          </cell>
          <cell r="F38">
            <v>5.0926999999999998</v>
          </cell>
        </row>
        <row r="39">
          <cell r="A39" t="str">
            <v>515401202000</v>
          </cell>
          <cell r="B39">
            <v>96.875399999999999</v>
          </cell>
          <cell r="C39">
            <v>16.273</v>
          </cell>
          <cell r="D39">
            <v>4.4568000000000003</v>
          </cell>
          <cell r="E39">
            <v>3.4866999999999999</v>
          </cell>
          <cell r="F39">
            <v>4.9406999999999996</v>
          </cell>
        </row>
        <row r="40">
          <cell r="A40" t="str">
            <v>515401201995</v>
          </cell>
          <cell r="B40">
            <v>96.874200000000002</v>
          </cell>
          <cell r="C40">
            <v>15.3369</v>
          </cell>
          <cell r="D40">
            <v>4.4116999999999997</v>
          </cell>
          <cell r="E40">
            <v>3.1924999999999999</v>
          </cell>
          <cell r="F40">
            <v>4.8301999999999996</v>
          </cell>
        </row>
        <row r="41">
          <cell r="A41" t="str">
            <v>515401602000</v>
          </cell>
          <cell r="B41">
            <v>115.3793</v>
          </cell>
          <cell r="C41">
            <v>17.561299999999999</v>
          </cell>
          <cell r="D41">
            <v>4.7466999999999997</v>
          </cell>
          <cell r="E41">
            <v>5.3661000000000003</v>
          </cell>
          <cell r="F41">
            <v>4.9804000000000004</v>
          </cell>
        </row>
        <row r="42">
          <cell r="A42" t="str">
            <v>515401601995</v>
          </cell>
          <cell r="B42">
            <v>115.2709</v>
          </cell>
          <cell r="C42">
            <v>17.561299999999999</v>
          </cell>
          <cell r="D42">
            <v>4.7466999999999997</v>
          </cell>
          <cell r="E42">
            <v>5.3661000000000003</v>
          </cell>
          <cell r="F42">
            <v>4.9804000000000004</v>
          </cell>
        </row>
        <row r="43">
          <cell r="A43" t="str">
            <v>515402002000</v>
          </cell>
          <cell r="B43">
            <v>54.663800000000002</v>
          </cell>
          <cell r="C43">
            <v>7.3825000000000003</v>
          </cell>
          <cell r="D43">
            <v>2.0173999999999999</v>
          </cell>
          <cell r="E43">
            <v>1.5130999999999999</v>
          </cell>
          <cell r="F43">
            <v>2.7425999999999999</v>
          </cell>
        </row>
        <row r="44">
          <cell r="A44" t="str">
            <v>515402001995</v>
          </cell>
          <cell r="B44">
            <v>54.510100000000001</v>
          </cell>
          <cell r="C44">
            <v>6.8916000000000004</v>
          </cell>
          <cell r="D44">
            <v>1.823</v>
          </cell>
          <cell r="E44">
            <v>1.3487</v>
          </cell>
          <cell r="F44">
            <v>2.6396999999999999</v>
          </cell>
        </row>
        <row r="45">
          <cell r="A45" t="str">
            <v>515402402000</v>
          </cell>
          <cell r="B45">
            <v>88.229799999999997</v>
          </cell>
          <cell r="C45">
            <v>10.2822</v>
          </cell>
          <cell r="D45">
            <v>1.9372</v>
          </cell>
          <cell r="E45">
            <v>2.4895999999999998</v>
          </cell>
          <cell r="F45">
            <v>3.4070999999999998</v>
          </cell>
        </row>
        <row r="46">
          <cell r="A46" t="str">
            <v>515402401995</v>
          </cell>
          <cell r="B46">
            <v>88.2286</v>
          </cell>
          <cell r="C46">
            <v>9.8369</v>
          </cell>
          <cell r="D46">
            <v>1.7783</v>
          </cell>
          <cell r="E46">
            <v>2.1221000000000001</v>
          </cell>
          <cell r="F46">
            <v>3.3174000000000001</v>
          </cell>
        </row>
        <row r="47">
          <cell r="A47" t="str">
            <v>515402802000</v>
          </cell>
          <cell r="B47">
            <v>58.005200000000002</v>
          </cell>
          <cell r="C47">
            <v>7.2496</v>
          </cell>
          <cell r="D47">
            <v>1.6763999999999999</v>
          </cell>
          <cell r="E47">
            <v>1.3803000000000001</v>
          </cell>
          <cell r="F47">
            <v>3.1236000000000002</v>
          </cell>
        </row>
        <row r="48">
          <cell r="A48" t="str">
            <v>515402801995</v>
          </cell>
          <cell r="B48">
            <v>57.992800000000003</v>
          </cell>
          <cell r="C48">
            <v>6.8783000000000003</v>
          </cell>
          <cell r="D48">
            <v>1.5336000000000001</v>
          </cell>
          <cell r="E48">
            <v>1.2344999999999999</v>
          </cell>
          <cell r="F48">
            <v>3.1006999999999998</v>
          </cell>
        </row>
        <row r="49">
          <cell r="A49" t="str">
            <v>515403202000</v>
          </cell>
          <cell r="B49">
            <v>100.5809</v>
          </cell>
          <cell r="C49">
            <v>13.851000000000001</v>
          </cell>
          <cell r="D49">
            <v>3.7793999999999999</v>
          </cell>
          <cell r="E49">
            <v>2.5072999999999999</v>
          </cell>
          <cell r="F49">
            <v>4.3049999999999997</v>
          </cell>
        </row>
        <row r="50">
          <cell r="A50" t="str">
            <v>515403201995</v>
          </cell>
          <cell r="B50">
            <v>100.5262</v>
          </cell>
          <cell r="C50">
            <v>12.1084</v>
          </cell>
          <cell r="D50">
            <v>3.8157000000000001</v>
          </cell>
          <cell r="E50">
            <v>1.915</v>
          </cell>
          <cell r="F50">
            <v>4.0237999999999996</v>
          </cell>
        </row>
        <row r="51">
          <cell r="A51" t="str">
            <v>515403602000</v>
          </cell>
          <cell r="B51">
            <v>97.794799999999995</v>
          </cell>
          <cell r="C51">
            <v>19.601800000000001</v>
          </cell>
          <cell r="D51">
            <v>6.5242000000000004</v>
          </cell>
          <cell r="E51">
            <v>3.258</v>
          </cell>
          <cell r="F51">
            <v>4.5818000000000003</v>
          </cell>
        </row>
        <row r="52">
          <cell r="A52" t="str">
            <v>515403601995</v>
          </cell>
          <cell r="B52">
            <v>97.723500000000001</v>
          </cell>
          <cell r="C52">
            <v>18.9999</v>
          </cell>
          <cell r="D52">
            <v>6.3563999999999998</v>
          </cell>
          <cell r="E52">
            <v>3.1032999999999999</v>
          </cell>
          <cell r="F52">
            <v>4.5427</v>
          </cell>
        </row>
        <row r="53">
          <cell r="A53" t="str">
            <v>515404002000</v>
          </cell>
          <cell r="B53">
            <v>76.959199999999996</v>
          </cell>
          <cell r="C53">
            <v>4.5075000000000003</v>
          </cell>
          <cell r="D53">
            <v>1.6679999999999999</v>
          </cell>
          <cell r="E53">
            <v>0.75660000000000005</v>
          </cell>
          <cell r="F53">
            <v>1.5962000000000001</v>
          </cell>
        </row>
        <row r="54">
          <cell r="A54" t="str">
            <v>515404001995</v>
          </cell>
          <cell r="B54">
            <v>76.950999999999993</v>
          </cell>
          <cell r="C54">
            <v>4.4771999999999998</v>
          </cell>
          <cell r="D54">
            <v>1.7185999999999999</v>
          </cell>
          <cell r="E54">
            <v>0.78400000000000003</v>
          </cell>
          <cell r="F54">
            <v>1.6040000000000001</v>
          </cell>
        </row>
        <row r="55">
          <cell r="A55" t="str">
            <v>515404402000</v>
          </cell>
          <cell r="B55">
            <v>109.6272</v>
          </cell>
          <cell r="C55">
            <v>12.194699999999999</v>
          </cell>
          <cell r="D55">
            <v>3.0806</v>
          </cell>
          <cell r="E55">
            <v>2.2690000000000001</v>
          </cell>
          <cell r="F55">
            <v>4.2111000000000001</v>
          </cell>
        </row>
        <row r="56">
          <cell r="A56" t="str">
            <v>515404401995</v>
          </cell>
          <cell r="B56">
            <v>109.6366</v>
          </cell>
          <cell r="C56">
            <v>11.6814</v>
          </cell>
          <cell r="D56">
            <v>3.0842999999999998</v>
          </cell>
          <cell r="E56">
            <v>2.2427000000000001</v>
          </cell>
          <cell r="F56">
            <v>4.1105</v>
          </cell>
        </row>
        <row r="57">
          <cell r="A57" t="str">
            <v>515404802000</v>
          </cell>
          <cell r="B57">
            <v>30.009899999999998</v>
          </cell>
          <cell r="C57">
            <v>4.0159000000000002</v>
          </cell>
          <cell r="D57">
            <v>1.016</v>
          </cell>
          <cell r="E57">
            <v>0.59589999999999999</v>
          </cell>
          <cell r="F57">
            <v>1.6086</v>
          </cell>
        </row>
        <row r="58">
          <cell r="A58" t="str">
            <v>515404801995</v>
          </cell>
          <cell r="B58">
            <v>30.008900000000001</v>
          </cell>
          <cell r="C58">
            <v>3.8673000000000002</v>
          </cell>
          <cell r="D58">
            <v>0.91090000000000004</v>
          </cell>
          <cell r="E58">
            <v>0.57699999999999996</v>
          </cell>
          <cell r="F58">
            <v>1.5947</v>
          </cell>
        </row>
        <row r="59">
          <cell r="A59" t="str">
            <v>515405202000</v>
          </cell>
          <cell r="B59">
            <v>74.068700000000007</v>
          </cell>
          <cell r="C59">
            <v>11.297000000000001</v>
          </cell>
          <cell r="D59">
            <v>1.9634</v>
          </cell>
          <cell r="E59">
            <v>4.1124000000000001</v>
          </cell>
          <cell r="F59">
            <v>3.7951999999999999</v>
          </cell>
        </row>
        <row r="60">
          <cell r="A60" t="str">
            <v>515405201995</v>
          </cell>
          <cell r="B60">
            <v>74.048400000000001</v>
          </cell>
          <cell r="C60">
            <v>10.6928</v>
          </cell>
          <cell r="D60">
            <v>1.7549999999999999</v>
          </cell>
          <cell r="E60">
            <v>3.7265000000000001</v>
          </cell>
          <cell r="F60">
            <v>3.7504</v>
          </cell>
        </row>
        <row r="61">
          <cell r="A61" t="str">
            <v>515405602000</v>
          </cell>
          <cell r="B61">
            <v>60.9377</v>
          </cell>
          <cell r="C61">
            <v>5.5190999999999999</v>
          </cell>
          <cell r="D61">
            <v>1.1269</v>
          </cell>
          <cell r="E61">
            <v>1.5889</v>
          </cell>
          <cell r="F61">
            <v>2.0442</v>
          </cell>
        </row>
        <row r="62">
          <cell r="A62" t="str">
            <v>515405601995</v>
          </cell>
          <cell r="B62">
            <v>60.94</v>
          </cell>
          <cell r="C62">
            <v>5.2060000000000004</v>
          </cell>
          <cell r="D62">
            <v>1.0345</v>
          </cell>
          <cell r="E62">
            <v>1.4540999999999999</v>
          </cell>
          <cell r="F62">
            <v>2.0017999999999998</v>
          </cell>
        </row>
        <row r="63">
          <cell r="A63" t="str">
            <v>515406002000</v>
          </cell>
          <cell r="B63">
            <v>48.137999999999998</v>
          </cell>
          <cell r="C63">
            <v>4.8704999999999998</v>
          </cell>
          <cell r="D63">
            <v>1.1645000000000001</v>
          </cell>
          <cell r="E63">
            <v>0.85009999999999997</v>
          </cell>
          <cell r="F63">
            <v>2.3109999999999999</v>
          </cell>
        </row>
        <row r="64">
          <cell r="A64" t="str">
            <v>515406001995</v>
          </cell>
          <cell r="B64">
            <v>47.781500000000001</v>
          </cell>
          <cell r="C64">
            <v>4.7251000000000003</v>
          </cell>
          <cell r="D64">
            <v>1.1539999999999999</v>
          </cell>
          <cell r="E64">
            <v>0.81479999999999997</v>
          </cell>
          <cell r="F64">
            <v>2.2968000000000002</v>
          </cell>
        </row>
        <row r="65">
          <cell r="A65" t="str">
            <v>515406402000</v>
          </cell>
          <cell r="B65">
            <v>79.489999999999995</v>
          </cell>
          <cell r="C65">
            <v>6.0758999999999999</v>
          </cell>
          <cell r="D65">
            <v>1.4666999999999999</v>
          </cell>
          <cell r="E65">
            <v>1.1635</v>
          </cell>
          <cell r="F65">
            <v>2.6212</v>
          </cell>
        </row>
        <row r="66">
          <cell r="A66" t="str">
            <v>515406401995</v>
          </cell>
          <cell r="B66">
            <v>79.502300000000005</v>
          </cell>
          <cell r="C66">
            <v>6.0740999999999996</v>
          </cell>
          <cell r="D66">
            <v>1.464</v>
          </cell>
          <cell r="E66">
            <v>1.1647000000000001</v>
          </cell>
          <cell r="F66">
            <v>2.6215999999999999</v>
          </cell>
        </row>
        <row r="67">
          <cell r="A67" t="str">
            <v>515800002000</v>
          </cell>
          <cell r="B67">
            <v>407.08879999999999</v>
          </cell>
          <cell r="C67">
            <v>146.7022</v>
          </cell>
          <cell r="D67">
            <v>48.763399999999997</v>
          </cell>
          <cell r="E67">
            <v>24.885000000000002</v>
          </cell>
          <cell r="F67">
            <v>37.9437</v>
          </cell>
        </row>
        <row r="68">
          <cell r="A68" t="str">
            <v>515800001995</v>
          </cell>
          <cell r="B68">
            <v>407.09210000000002</v>
          </cell>
          <cell r="C68">
            <v>139.69800000000001</v>
          </cell>
          <cell r="D68">
            <v>47.045900000000003</v>
          </cell>
          <cell r="E68">
            <v>22.849799999999998</v>
          </cell>
          <cell r="F68">
            <v>37.217700000000001</v>
          </cell>
        </row>
        <row r="69">
          <cell r="A69" t="str">
            <v>515800402000</v>
          </cell>
          <cell r="B69">
            <v>26.864000000000001</v>
          </cell>
          <cell r="C69">
            <v>10.9407</v>
          </cell>
          <cell r="D69">
            <v>3.9660000000000002</v>
          </cell>
          <cell r="E69">
            <v>1.5596000000000001</v>
          </cell>
          <cell r="F69">
            <v>3.2052999999999998</v>
          </cell>
        </row>
        <row r="70">
          <cell r="A70" t="str">
            <v>515800401995</v>
          </cell>
          <cell r="B70">
            <v>26.8643</v>
          </cell>
          <cell r="C70">
            <v>10.7645</v>
          </cell>
          <cell r="D70">
            <v>3.8416000000000001</v>
          </cell>
          <cell r="E70">
            <v>1.4413</v>
          </cell>
          <cell r="F70">
            <v>3.1450999999999998</v>
          </cell>
        </row>
        <row r="71">
          <cell r="A71" t="str">
            <v>515800802000</v>
          </cell>
          <cell r="B71">
            <v>24.216000000000001</v>
          </cell>
          <cell r="C71">
            <v>9.6743000000000006</v>
          </cell>
          <cell r="D71">
            <v>3.6252</v>
          </cell>
          <cell r="E71">
            <v>1.3696999999999999</v>
          </cell>
          <cell r="F71">
            <v>2.6309999999999998</v>
          </cell>
        </row>
        <row r="72">
          <cell r="A72" t="str">
            <v>515800801995</v>
          </cell>
          <cell r="B72">
            <v>24.220300000000002</v>
          </cell>
          <cell r="C72">
            <v>9.2665000000000006</v>
          </cell>
          <cell r="D72">
            <v>3.5907</v>
          </cell>
          <cell r="E72">
            <v>1.4196</v>
          </cell>
          <cell r="F72">
            <v>2.3729</v>
          </cell>
        </row>
        <row r="73">
          <cell r="A73" t="str">
            <v>515801202000</v>
          </cell>
          <cell r="B73">
            <v>27.4663</v>
          </cell>
          <cell r="C73">
            <v>7.9615</v>
          </cell>
          <cell r="D73">
            <v>3.0649999999999999</v>
          </cell>
          <cell r="E73">
            <v>1.1951000000000001</v>
          </cell>
          <cell r="F73">
            <v>1.9038999999999999</v>
          </cell>
        </row>
        <row r="74">
          <cell r="A74" t="str">
            <v>515801201995</v>
          </cell>
          <cell r="B74">
            <v>27.467300000000002</v>
          </cell>
          <cell r="C74">
            <v>7.6353</v>
          </cell>
          <cell r="D74">
            <v>3.01</v>
          </cell>
          <cell r="E74">
            <v>1.0904</v>
          </cell>
          <cell r="F74">
            <v>1.925</v>
          </cell>
        </row>
        <row r="75">
          <cell r="A75" t="str">
            <v>515801602000</v>
          </cell>
          <cell r="B75">
            <v>25.956</v>
          </cell>
          <cell r="C75">
            <v>13.9353</v>
          </cell>
          <cell r="D75">
            <v>4.6643999999999997</v>
          </cell>
          <cell r="E75">
            <v>2.5228000000000002</v>
          </cell>
          <cell r="F75">
            <v>3.3315000000000001</v>
          </cell>
        </row>
        <row r="76">
          <cell r="A76" t="str">
            <v>515801601995</v>
          </cell>
          <cell r="B76">
            <v>25.956199999999999</v>
          </cell>
          <cell r="C76">
            <v>13.6065</v>
          </cell>
          <cell r="D76">
            <v>4.5190000000000001</v>
          </cell>
          <cell r="E76">
            <v>2.1747999999999998</v>
          </cell>
          <cell r="F76">
            <v>3.2774000000000001</v>
          </cell>
        </row>
        <row r="77">
          <cell r="A77" t="str">
            <v>515802002000</v>
          </cell>
          <cell r="B77">
            <v>41.064700000000002</v>
          </cell>
          <cell r="C77">
            <v>18.937799999999999</v>
          </cell>
          <cell r="D77">
            <v>6.0937000000000001</v>
          </cell>
          <cell r="E77">
            <v>3.1454</v>
          </cell>
          <cell r="F77">
            <v>5.6379999999999999</v>
          </cell>
        </row>
        <row r="78">
          <cell r="A78" t="str">
            <v>515802001995</v>
          </cell>
          <cell r="B78">
            <v>41.066000000000003</v>
          </cell>
          <cell r="C78">
            <v>18.189900000000002</v>
          </cell>
          <cell r="D78">
            <v>5.7816000000000001</v>
          </cell>
          <cell r="E78">
            <v>2.9775999999999998</v>
          </cell>
          <cell r="F78">
            <v>5.5134999999999996</v>
          </cell>
        </row>
        <row r="79">
          <cell r="A79" t="str">
            <v>515802402000</v>
          </cell>
          <cell r="B79">
            <v>42.522500000000001</v>
          </cell>
          <cell r="C79">
            <v>12.083399999999999</v>
          </cell>
          <cell r="D79">
            <v>4.0720000000000001</v>
          </cell>
          <cell r="E79">
            <v>1.847</v>
          </cell>
          <cell r="F79">
            <v>2.6303999999999998</v>
          </cell>
        </row>
        <row r="80">
          <cell r="A80" t="str">
            <v>515802401995</v>
          </cell>
          <cell r="B80">
            <v>42.526400000000002</v>
          </cell>
          <cell r="C80">
            <v>10.766</v>
          </cell>
          <cell r="D80">
            <v>3.9382000000000001</v>
          </cell>
          <cell r="E80">
            <v>1.7301</v>
          </cell>
          <cell r="F80">
            <v>2.6063999999999998</v>
          </cell>
        </row>
        <row r="81">
          <cell r="A81" t="str">
            <v>515802602000</v>
          </cell>
          <cell r="B81">
            <v>23.1311</v>
          </cell>
          <cell r="C81">
            <v>9.5066000000000006</v>
          </cell>
          <cell r="D81">
            <v>3.1345000000000001</v>
          </cell>
          <cell r="E81">
            <v>2.0998999999999999</v>
          </cell>
          <cell r="F81">
            <v>2.0118</v>
          </cell>
        </row>
        <row r="82">
          <cell r="A82" t="str">
            <v>515802601995</v>
          </cell>
          <cell r="B82">
            <v>23.1309</v>
          </cell>
          <cell r="C82">
            <v>9.3787000000000003</v>
          </cell>
          <cell r="D82">
            <v>3.0482999999999998</v>
          </cell>
          <cell r="E82">
            <v>2.0116000000000001</v>
          </cell>
          <cell r="F82">
            <v>1.9922</v>
          </cell>
        </row>
        <row r="83">
          <cell r="A83" t="str">
            <v>515802802000</v>
          </cell>
          <cell r="B83">
            <v>88.723500000000001</v>
          </cell>
          <cell r="C83">
            <v>29.984100000000002</v>
          </cell>
          <cell r="D83">
            <v>9.6904000000000003</v>
          </cell>
          <cell r="E83">
            <v>4.0568</v>
          </cell>
          <cell r="F83">
            <v>8.4030000000000005</v>
          </cell>
        </row>
        <row r="84">
          <cell r="A84" t="str">
            <v>515802801995</v>
          </cell>
          <cell r="B84">
            <v>88.7226</v>
          </cell>
          <cell r="C84">
            <v>28.374500000000001</v>
          </cell>
          <cell r="D84">
            <v>9.2302</v>
          </cell>
          <cell r="E84">
            <v>3.8900999999999999</v>
          </cell>
          <cell r="F84">
            <v>8.2840000000000007</v>
          </cell>
        </row>
        <row r="85">
          <cell r="A85" t="str">
            <v>515803202000</v>
          </cell>
          <cell r="B85">
            <v>74.914299999999997</v>
          </cell>
          <cell r="C85">
            <v>25.590299999999999</v>
          </cell>
          <cell r="D85">
            <v>8.1992999999999991</v>
          </cell>
          <cell r="E85">
            <v>4.8342999999999998</v>
          </cell>
          <cell r="F85">
            <v>6.1588000000000003</v>
          </cell>
        </row>
        <row r="86">
          <cell r="A86" t="str">
            <v>515803201995</v>
          </cell>
          <cell r="B86">
            <v>74.903899999999993</v>
          </cell>
          <cell r="C86">
            <v>24.0261</v>
          </cell>
          <cell r="D86">
            <v>7.8906000000000001</v>
          </cell>
          <cell r="E86">
            <v>3.9956999999999998</v>
          </cell>
          <cell r="F86">
            <v>6.1298000000000004</v>
          </cell>
        </row>
        <row r="87">
          <cell r="A87" t="str">
            <v>515803602000</v>
          </cell>
          <cell r="B87">
            <v>32.230400000000003</v>
          </cell>
          <cell r="C87">
            <v>8.0882000000000005</v>
          </cell>
          <cell r="D87">
            <v>2.2528999999999999</v>
          </cell>
          <cell r="E87">
            <v>2.2544</v>
          </cell>
          <cell r="F87">
            <v>2.0299999999999998</v>
          </cell>
        </row>
        <row r="88">
          <cell r="A88" t="str">
            <v>515803601995</v>
          </cell>
          <cell r="B88">
            <v>32.234200000000001</v>
          </cell>
          <cell r="C88">
            <v>7.69</v>
          </cell>
          <cell r="D88">
            <v>2.1957</v>
          </cell>
          <cell r="E88">
            <v>2.1185999999999998</v>
          </cell>
          <cell r="F88">
            <v>1.9714</v>
          </cell>
        </row>
        <row r="89">
          <cell r="A89" t="str">
            <v>516200002000</v>
          </cell>
          <cell r="B89">
            <v>576.42589999999996</v>
          </cell>
          <cell r="C89">
            <v>160.8758</v>
          </cell>
          <cell r="D89">
            <v>48.2806</v>
          </cell>
          <cell r="E89">
            <v>27.124600000000001</v>
          </cell>
          <cell r="F89">
            <v>46.539700000000003</v>
          </cell>
        </row>
        <row r="90">
          <cell r="A90" t="str">
            <v>516200001995</v>
          </cell>
          <cell r="B90">
            <v>576.20240000000001</v>
          </cell>
          <cell r="C90">
            <v>151.4845</v>
          </cell>
          <cell r="D90">
            <v>46.587600000000002</v>
          </cell>
          <cell r="E90">
            <v>25.709900000000001</v>
          </cell>
          <cell r="F90">
            <v>45.397199999999998</v>
          </cell>
        </row>
        <row r="91">
          <cell r="A91" t="str">
            <v>516200402000</v>
          </cell>
          <cell r="B91">
            <v>85.412400000000005</v>
          </cell>
          <cell r="C91">
            <v>24.721900000000002</v>
          </cell>
          <cell r="D91">
            <v>6.5974000000000004</v>
          </cell>
          <cell r="E91">
            <v>6.2521000000000004</v>
          </cell>
          <cell r="F91">
            <v>5.6508000000000003</v>
          </cell>
        </row>
        <row r="92">
          <cell r="A92" t="str">
            <v>516200401995</v>
          </cell>
          <cell r="B92">
            <v>85.406899999999993</v>
          </cell>
          <cell r="C92">
            <v>23.756699999999999</v>
          </cell>
          <cell r="D92">
            <v>6.2511000000000001</v>
          </cell>
          <cell r="E92">
            <v>6.1487999999999996</v>
          </cell>
          <cell r="F92">
            <v>5.5121000000000002</v>
          </cell>
        </row>
        <row r="93">
          <cell r="A93" t="str">
            <v>516200802000</v>
          </cell>
          <cell r="B93">
            <v>102.5707</v>
          </cell>
          <cell r="C93">
            <v>26.7761</v>
          </cell>
          <cell r="D93">
            <v>7.4579000000000004</v>
          </cell>
          <cell r="E93">
            <v>4.9081000000000001</v>
          </cell>
          <cell r="F93">
            <v>8.1785999999999994</v>
          </cell>
        </row>
        <row r="94">
          <cell r="A94" t="str">
            <v>516200801995</v>
          </cell>
          <cell r="B94">
            <v>102.2466</v>
          </cell>
          <cell r="C94">
            <v>24.947500000000002</v>
          </cell>
          <cell r="D94">
            <v>7.2308000000000003</v>
          </cell>
          <cell r="E94">
            <v>5.3139000000000003</v>
          </cell>
          <cell r="F94">
            <v>8.0166000000000004</v>
          </cell>
        </row>
        <row r="95">
          <cell r="A95" t="str">
            <v>516201202000</v>
          </cell>
          <cell r="B95">
            <v>71.841099999999997</v>
          </cell>
          <cell r="C95">
            <v>11.3476</v>
          </cell>
          <cell r="D95">
            <v>3.1276999999999999</v>
          </cell>
          <cell r="E95">
            <v>1.1694</v>
          </cell>
          <cell r="F95">
            <v>4.6829999999999998</v>
          </cell>
        </row>
        <row r="96">
          <cell r="A96" t="str">
            <v>516201201995</v>
          </cell>
          <cell r="B96">
            <v>71.840900000000005</v>
          </cell>
          <cell r="C96">
            <v>10.5045</v>
          </cell>
          <cell r="D96">
            <v>2.9990999999999999</v>
          </cell>
          <cell r="E96">
            <v>1.0097</v>
          </cell>
          <cell r="F96">
            <v>4.5937000000000001</v>
          </cell>
        </row>
        <row r="97">
          <cell r="A97" t="str">
            <v>516201602000</v>
          </cell>
          <cell r="B97">
            <v>37.396700000000003</v>
          </cell>
          <cell r="C97">
            <v>12.5421</v>
          </cell>
          <cell r="D97">
            <v>4.7480000000000002</v>
          </cell>
          <cell r="E97">
            <v>1.2097</v>
          </cell>
          <cell r="F97">
            <v>3.8534999999999999</v>
          </cell>
        </row>
        <row r="98">
          <cell r="A98" t="str">
            <v>516201601995</v>
          </cell>
          <cell r="B98">
            <v>37.3964</v>
          </cell>
          <cell r="C98">
            <v>11.9529</v>
          </cell>
          <cell r="D98">
            <v>4.6355000000000004</v>
          </cell>
          <cell r="E98">
            <v>1.0694999999999999</v>
          </cell>
          <cell r="F98">
            <v>3.7179000000000002</v>
          </cell>
        </row>
        <row r="99">
          <cell r="A99" t="str">
            <v>516202002000</v>
          </cell>
          <cell r="B99">
            <v>55.258800000000001</v>
          </cell>
          <cell r="C99">
            <v>13.7698</v>
          </cell>
          <cell r="D99">
            <v>4.6399999999999997</v>
          </cell>
          <cell r="E99">
            <v>1.7528999999999999</v>
          </cell>
          <cell r="F99">
            <v>3.9499</v>
          </cell>
        </row>
        <row r="100">
          <cell r="A100" t="str">
            <v>516202001995</v>
          </cell>
          <cell r="B100">
            <v>55.2592</v>
          </cell>
          <cell r="C100">
            <v>12.3934</v>
          </cell>
          <cell r="D100">
            <v>4.3487</v>
          </cell>
          <cell r="E100">
            <v>1.6417999999999999</v>
          </cell>
          <cell r="F100">
            <v>3.7496999999999998</v>
          </cell>
        </row>
        <row r="101">
          <cell r="A101" t="str">
            <v>516202202000</v>
          </cell>
          <cell r="B101">
            <v>64.387600000000006</v>
          </cell>
          <cell r="C101">
            <v>18.942499999999999</v>
          </cell>
          <cell r="D101">
            <v>7.6460999999999997</v>
          </cell>
          <cell r="E101">
            <v>1.9121999999999999</v>
          </cell>
          <cell r="F101">
            <v>4.9779999999999998</v>
          </cell>
        </row>
        <row r="102">
          <cell r="A102" t="str">
            <v>516202201995</v>
          </cell>
          <cell r="B102">
            <v>64.496099999999998</v>
          </cell>
          <cell r="C102">
            <v>17.352</v>
          </cell>
          <cell r="D102">
            <v>7.3823999999999996</v>
          </cell>
          <cell r="E102">
            <v>1.659</v>
          </cell>
          <cell r="F102">
            <v>4.7074999999999996</v>
          </cell>
        </row>
        <row r="103">
          <cell r="A103" t="str">
            <v>516202402000</v>
          </cell>
          <cell r="B103">
            <v>99.481899999999996</v>
          </cell>
          <cell r="C103">
            <v>46.112499999999997</v>
          </cell>
          <cell r="D103">
            <v>12.1257</v>
          </cell>
          <cell r="E103">
            <v>9.0655999999999999</v>
          </cell>
          <cell r="F103">
            <v>12.2552</v>
          </cell>
        </row>
        <row r="104">
          <cell r="A104" t="str">
            <v>516202401995</v>
          </cell>
          <cell r="B104">
            <v>99.478200000000001</v>
          </cell>
          <cell r="C104">
            <v>44.083199999999998</v>
          </cell>
          <cell r="D104">
            <v>11.904299999999999</v>
          </cell>
          <cell r="E104">
            <v>8.0325000000000006</v>
          </cell>
          <cell r="F104">
            <v>12.1172</v>
          </cell>
        </row>
        <row r="105">
          <cell r="A105" t="str">
            <v>516202802000</v>
          </cell>
          <cell r="B105">
            <v>60.076700000000002</v>
          </cell>
          <cell r="C105">
            <v>6.6632999999999996</v>
          </cell>
          <cell r="D105">
            <v>1.9378</v>
          </cell>
          <cell r="E105">
            <v>0.85460000000000003</v>
          </cell>
          <cell r="F105">
            <v>2.9906999999999999</v>
          </cell>
        </row>
        <row r="106">
          <cell r="A106" t="str">
            <v>516202801995</v>
          </cell>
          <cell r="B106">
            <v>60.078099999999999</v>
          </cell>
          <cell r="C106">
            <v>6.4943</v>
          </cell>
          <cell r="D106">
            <v>1.8357000000000001</v>
          </cell>
          <cell r="E106">
            <v>0.8347</v>
          </cell>
          <cell r="F106">
            <v>2.9824999999999999</v>
          </cell>
        </row>
        <row r="107">
          <cell r="A107" t="str">
            <v>516600002000</v>
          </cell>
          <cell r="B107">
            <v>563.29330000000004</v>
          </cell>
          <cell r="C107">
            <v>133.51769999999999</v>
          </cell>
          <cell r="D107">
            <v>39.813600000000001</v>
          </cell>
          <cell r="E107">
            <v>23.159099999999999</v>
          </cell>
          <cell r="F107">
            <v>42.107999999999997</v>
          </cell>
        </row>
        <row r="108">
          <cell r="A108" t="str">
            <v>516600001995</v>
          </cell>
          <cell r="B108">
            <v>563.26160000000004</v>
          </cell>
          <cell r="C108">
            <v>123.1645</v>
          </cell>
          <cell r="D108">
            <v>35.7652</v>
          </cell>
          <cell r="E108">
            <v>21.611599999999999</v>
          </cell>
          <cell r="F108">
            <v>39.839199999999998</v>
          </cell>
        </row>
        <row r="109">
          <cell r="A109" t="str">
            <v>516600402000</v>
          </cell>
          <cell r="B109">
            <v>61.2547</v>
          </cell>
          <cell r="C109">
            <v>9.9931999999999999</v>
          </cell>
          <cell r="D109">
            <v>2.7349999999999999</v>
          </cell>
          <cell r="E109">
            <v>1.7154</v>
          </cell>
          <cell r="F109">
            <v>3.8654999999999999</v>
          </cell>
        </row>
        <row r="110">
          <cell r="A110" t="str">
            <v>516600401995</v>
          </cell>
          <cell r="B110">
            <v>61.230499999999999</v>
          </cell>
          <cell r="C110">
            <v>8.7325999999999997</v>
          </cell>
          <cell r="D110">
            <v>2.5171999999999999</v>
          </cell>
          <cell r="E110">
            <v>1.8633999999999999</v>
          </cell>
          <cell r="F110">
            <v>2.8408000000000002</v>
          </cell>
        </row>
        <row r="111">
          <cell r="A111" t="str">
            <v>516600802000</v>
          </cell>
          <cell r="B111">
            <v>30.978400000000001</v>
          </cell>
          <cell r="C111">
            <v>7.2111000000000001</v>
          </cell>
          <cell r="D111">
            <v>2.3003999999999998</v>
          </cell>
          <cell r="E111">
            <v>1.1033999999999999</v>
          </cell>
          <cell r="F111">
            <v>2.2481</v>
          </cell>
        </row>
        <row r="112">
          <cell r="A112" t="str">
            <v>516600801995</v>
          </cell>
          <cell r="B112">
            <v>30.979399999999998</v>
          </cell>
          <cell r="C112">
            <v>6.8014999999999999</v>
          </cell>
          <cell r="D112">
            <v>2.1444000000000001</v>
          </cell>
          <cell r="E112">
            <v>1.0378000000000001</v>
          </cell>
          <cell r="F112">
            <v>2.1920999999999999</v>
          </cell>
        </row>
        <row r="113">
          <cell r="A113" t="str">
            <v>516601202000</v>
          </cell>
          <cell r="B113">
            <v>68.811599999999999</v>
          </cell>
          <cell r="C113">
            <v>14.9396</v>
          </cell>
          <cell r="D113">
            <v>4.2572999999999999</v>
          </cell>
          <cell r="E113">
            <v>3.0688</v>
          </cell>
          <cell r="F113">
            <v>4.3726000000000003</v>
          </cell>
        </row>
        <row r="114">
          <cell r="A114" t="str">
            <v>516601201995</v>
          </cell>
          <cell r="B114">
            <v>68.805899999999994</v>
          </cell>
          <cell r="C114">
            <v>14.250299999999999</v>
          </cell>
          <cell r="D114">
            <v>4.0974000000000004</v>
          </cell>
          <cell r="E114">
            <v>2.8353999999999999</v>
          </cell>
          <cell r="F114">
            <v>4.3566000000000003</v>
          </cell>
        </row>
        <row r="115">
          <cell r="A115" t="str">
            <v>516601602000</v>
          </cell>
          <cell r="B115">
            <v>83.859399999999994</v>
          </cell>
          <cell r="C115">
            <v>20.512499999999999</v>
          </cell>
          <cell r="D115">
            <v>5.8487999999999998</v>
          </cell>
          <cell r="E115">
            <v>4.1315999999999997</v>
          </cell>
          <cell r="F115">
            <v>5.6981999999999999</v>
          </cell>
        </row>
        <row r="116">
          <cell r="A116" t="str">
            <v>516601601995</v>
          </cell>
          <cell r="B116">
            <v>83.8596</v>
          </cell>
          <cell r="C116">
            <v>18.7973</v>
          </cell>
          <cell r="D116">
            <v>5.3754</v>
          </cell>
          <cell r="E116">
            <v>3.7330000000000001</v>
          </cell>
          <cell r="F116">
            <v>5.6685999999999996</v>
          </cell>
        </row>
        <row r="117">
          <cell r="A117" t="str">
            <v>516602002000</v>
          </cell>
          <cell r="B117">
            <v>67.069999999999993</v>
          </cell>
          <cell r="C117">
            <v>12.9512</v>
          </cell>
          <cell r="D117">
            <v>3.3065000000000002</v>
          </cell>
          <cell r="E117">
            <v>0.97699999999999998</v>
          </cell>
          <cell r="F117">
            <v>6.4317000000000002</v>
          </cell>
        </row>
        <row r="118">
          <cell r="A118" t="str">
            <v>516602001995</v>
          </cell>
          <cell r="B118">
            <v>67.070099999999996</v>
          </cell>
          <cell r="C118">
            <v>11.966200000000001</v>
          </cell>
          <cell r="D118">
            <v>2.8182999999999998</v>
          </cell>
          <cell r="E118">
            <v>0.93400000000000005</v>
          </cell>
          <cell r="F118">
            <v>6.2662000000000004</v>
          </cell>
        </row>
        <row r="119">
          <cell r="A119" t="str">
            <v>516602402000</v>
          </cell>
          <cell r="B119">
            <v>48.108499999999999</v>
          </cell>
          <cell r="C119">
            <v>9.5806000000000004</v>
          </cell>
          <cell r="D119">
            <v>2.9874000000000001</v>
          </cell>
          <cell r="E119">
            <v>1.6951000000000001</v>
          </cell>
          <cell r="F119">
            <v>3.1564000000000001</v>
          </cell>
        </row>
        <row r="120">
          <cell r="A120" t="str">
            <v>516602401995</v>
          </cell>
          <cell r="B120">
            <v>48.108400000000003</v>
          </cell>
          <cell r="C120">
            <v>9.0876000000000001</v>
          </cell>
          <cell r="D120">
            <v>2.5173000000000001</v>
          </cell>
          <cell r="E120">
            <v>1.6795</v>
          </cell>
          <cell r="F120">
            <v>3.0623</v>
          </cell>
        </row>
        <row r="121">
          <cell r="A121" t="str">
            <v>516602802000</v>
          </cell>
          <cell r="B121">
            <v>44.321300000000001</v>
          </cell>
          <cell r="C121">
            <v>9.7652999999999999</v>
          </cell>
          <cell r="D121">
            <v>3.5049000000000001</v>
          </cell>
          <cell r="E121">
            <v>1.9894000000000001</v>
          </cell>
          <cell r="F121">
            <v>2.5699000000000001</v>
          </cell>
        </row>
        <row r="122">
          <cell r="A122" t="str">
            <v>516602801995</v>
          </cell>
          <cell r="B122">
            <v>44.3262</v>
          </cell>
          <cell r="C122">
            <v>9.4199000000000002</v>
          </cell>
          <cell r="D122">
            <v>3.2469000000000001</v>
          </cell>
          <cell r="E122">
            <v>1.8401000000000001</v>
          </cell>
          <cell r="F122">
            <v>2.5388000000000002</v>
          </cell>
        </row>
        <row r="123">
          <cell r="A123" t="str">
            <v>516603202000</v>
          </cell>
          <cell r="B123">
            <v>91.072000000000003</v>
          </cell>
          <cell r="C123">
            <v>28.268599999999999</v>
          </cell>
          <cell r="D123">
            <v>8.6301000000000005</v>
          </cell>
          <cell r="E123">
            <v>5.0708000000000002</v>
          </cell>
          <cell r="F123">
            <v>7.8666</v>
          </cell>
        </row>
        <row r="124">
          <cell r="A124" t="str">
            <v>516603201995</v>
          </cell>
          <cell r="B124">
            <v>91.067400000000006</v>
          </cell>
          <cell r="C124">
            <v>26.601600000000001</v>
          </cell>
          <cell r="D124">
            <v>7.8093000000000004</v>
          </cell>
          <cell r="E124">
            <v>4.7233000000000001</v>
          </cell>
          <cell r="F124">
            <v>7.8394000000000004</v>
          </cell>
        </row>
        <row r="125">
          <cell r="A125" t="str">
            <v>516603602000</v>
          </cell>
          <cell r="B125">
            <v>67.817400000000006</v>
          </cell>
          <cell r="C125">
            <v>20.2956</v>
          </cell>
          <cell r="D125">
            <v>6.2431999999999999</v>
          </cell>
          <cell r="E125">
            <v>3.4076</v>
          </cell>
          <cell r="F125">
            <v>5.899</v>
          </cell>
        </row>
        <row r="126">
          <cell r="A126" t="str">
            <v>516603601995</v>
          </cell>
          <cell r="B126">
            <v>67.814099999999996</v>
          </cell>
          <cell r="C126">
            <v>17.5075</v>
          </cell>
          <cell r="D126">
            <v>5.2389999999999999</v>
          </cell>
          <cell r="E126">
            <v>2.9651000000000001</v>
          </cell>
          <cell r="F126">
            <v>5.0743999999999998</v>
          </cell>
        </row>
        <row r="127">
          <cell r="A127" t="str">
            <v>517000002000</v>
          </cell>
          <cell r="B127">
            <v>1042.3798999999999</v>
          </cell>
          <cell r="C127">
            <v>210.20009999999999</v>
          </cell>
          <cell r="D127">
            <v>59.016399999999997</v>
          </cell>
          <cell r="E127">
            <v>46.561999999999998</v>
          </cell>
          <cell r="F127">
            <v>61.589399999999998</v>
          </cell>
        </row>
        <row r="128">
          <cell r="A128" t="str">
            <v>517000001995</v>
          </cell>
          <cell r="B128">
            <v>1042.3296</v>
          </cell>
          <cell r="C128">
            <v>199.04580000000001</v>
          </cell>
          <cell r="D128">
            <v>56.236800000000002</v>
          </cell>
          <cell r="E128">
            <v>42.402299999999997</v>
          </cell>
          <cell r="F128">
            <v>59.795900000000003</v>
          </cell>
        </row>
        <row r="129">
          <cell r="A129" t="str">
            <v>517000402000</v>
          </cell>
          <cell r="B129">
            <v>59.550699999999999</v>
          </cell>
          <cell r="C129">
            <v>8.0719999999999992</v>
          </cell>
          <cell r="D129">
            <v>2.5346000000000002</v>
          </cell>
          <cell r="E129">
            <v>1.6356999999999999</v>
          </cell>
          <cell r="F129">
            <v>2.7227999999999999</v>
          </cell>
        </row>
        <row r="130">
          <cell r="A130" t="str">
            <v>517000401995</v>
          </cell>
          <cell r="B130">
            <v>59.5411</v>
          </cell>
          <cell r="C130">
            <v>6.8815999999999997</v>
          </cell>
          <cell r="D130">
            <v>2.1583000000000001</v>
          </cell>
          <cell r="E130">
            <v>1.3479000000000001</v>
          </cell>
          <cell r="F130">
            <v>2.5015000000000001</v>
          </cell>
        </row>
        <row r="131">
          <cell r="A131" t="str">
            <v>517000802000</v>
          </cell>
          <cell r="B131">
            <v>47.672800000000002</v>
          </cell>
          <cell r="C131">
            <v>22.125399999999999</v>
          </cell>
          <cell r="D131">
            <v>7.3319000000000001</v>
          </cell>
          <cell r="E131">
            <v>4.4325999999999999</v>
          </cell>
          <cell r="F131">
            <v>5.0846</v>
          </cell>
        </row>
        <row r="132">
          <cell r="A132" t="str">
            <v>517000801995</v>
          </cell>
          <cell r="B132">
            <v>47.675800000000002</v>
          </cell>
          <cell r="C132">
            <v>21.369599999999998</v>
          </cell>
          <cell r="D132">
            <v>7.0926999999999998</v>
          </cell>
          <cell r="E132">
            <v>4.2847999999999997</v>
          </cell>
          <cell r="F132">
            <v>4.8967999999999998</v>
          </cell>
        </row>
        <row r="133">
          <cell r="A133" t="str">
            <v>517001202000</v>
          </cell>
          <cell r="B133">
            <v>164.37119999999999</v>
          </cell>
          <cell r="C133">
            <v>20.011700000000001</v>
          </cell>
          <cell r="D133">
            <v>4.1108000000000002</v>
          </cell>
          <cell r="E133">
            <v>5.0285000000000002</v>
          </cell>
          <cell r="F133">
            <v>8.26</v>
          </cell>
        </row>
        <row r="134">
          <cell r="A134" t="str">
            <v>517001201995</v>
          </cell>
          <cell r="B134">
            <v>164.36510000000001</v>
          </cell>
          <cell r="C134">
            <v>19.364699999999999</v>
          </cell>
          <cell r="D134">
            <v>3.8519000000000001</v>
          </cell>
          <cell r="E134">
            <v>4.7239000000000004</v>
          </cell>
          <cell r="F134">
            <v>8.1776999999999997</v>
          </cell>
        </row>
        <row r="135">
          <cell r="A135" t="str">
            <v>517001602000</v>
          </cell>
          <cell r="B135">
            <v>106.8057</v>
          </cell>
          <cell r="C135">
            <v>15.0578</v>
          </cell>
          <cell r="D135">
            <v>2.5085000000000002</v>
          </cell>
          <cell r="E135">
            <v>4.5278999999999998</v>
          </cell>
          <cell r="F135">
            <v>5.0951000000000004</v>
          </cell>
        </row>
        <row r="136">
          <cell r="A136" t="str">
            <v>517001601995</v>
          </cell>
          <cell r="B136">
            <v>106.80289999999999</v>
          </cell>
          <cell r="C136">
            <v>14.0237</v>
          </cell>
          <cell r="D136">
            <v>2.4283000000000001</v>
          </cell>
          <cell r="E136">
            <v>4.1289999999999996</v>
          </cell>
          <cell r="F136">
            <v>5.0057999999999998</v>
          </cell>
        </row>
        <row r="137">
          <cell r="A137" t="str">
            <v>517002002000</v>
          </cell>
          <cell r="B137">
            <v>63.158000000000001</v>
          </cell>
          <cell r="C137">
            <v>16.798999999999999</v>
          </cell>
          <cell r="D137">
            <v>4.3888999999999996</v>
          </cell>
          <cell r="E137">
            <v>3.6004</v>
          </cell>
          <cell r="F137">
            <v>4.2563000000000004</v>
          </cell>
        </row>
        <row r="138">
          <cell r="A138" t="str">
            <v>517002001995</v>
          </cell>
          <cell r="B138">
            <v>63.137</v>
          </cell>
          <cell r="C138">
            <v>15.359400000000001</v>
          </cell>
          <cell r="D138">
            <v>4.3596000000000004</v>
          </cell>
          <cell r="E138">
            <v>3.2069000000000001</v>
          </cell>
          <cell r="F138">
            <v>4.1471999999999998</v>
          </cell>
        </row>
        <row r="139">
          <cell r="A139" t="str">
            <v>517002402000</v>
          </cell>
          <cell r="B139">
            <v>67.693299999999994</v>
          </cell>
          <cell r="C139">
            <v>33.500300000000003</v>
          </cell>
          <cell r="D139">
            <v>11.7387</v>
          </cell>
          <cell r="E139">
            <v>6.6760000000000002</v>
          </cell>
          <cell r="F139">
            <v>8.6450999999999993</v>
          </cell>
        </row>
        <row r="140">
          <cell r="A140" t="str">
            <v>517002401995</v>
          </cell>
          <cell r="B140">
            <v>67.686999999999998</v>
          </cell>
          <cell r="C140">
            <v>31.868500000000001</v>
          </cell>
          <cell r="D140">
            <v>11.413500000000001</v>
          </cell>
          <cell r="E140">
            <v>5.7416</v>
          </cell>
          <cell r="F140">
            <v>8.3094999999999999</v>
          </cell>
        </row>
        <row r="141">
          <cell r="A141" t="str">
            <v>517002802000</v>
          </cell>
          <cell r="B141">
            <v>43.482799999999997</v>
          </cell>
          <cell r="C141">
            <v>11.695</v>
          </cell>
          <cell r="D141">
            <v>3.3544999999999998</v>
          </cell>
          <cell r="E141">
            <v>3.0301</v>
          </cell>
          <cell r="F141">
            <v>3.1473</v>
          </cell>
        </row>
        <row r="142">
          <cell r="A142" t="str">
            <v>517002801995</v>
          </cell>
          <cell r="B142">
            <v>43.470100000000002</v>
          </cell>
          <cell r="C142">
            <v>11.2774</v>
          </cell>
          <cell r="D142">
            <v>3.2511000000000001</v>
          </cell>
          <cell r="E142">
            <v>2.7597999999999998</v>
          </cell>
          <cell r="F142">
            <v>3.0991</v>
          </cell>
        </row>
        <row r="143">
          <cell r="A143" t="str">
            <v>517003202000</v>
          </cell>
          <cell r="B143">
            <v>75.147900000000007</v>
          </cell>
          <cell r="C143">
            <v>14.4877</v>
          </cell>
          <cell r="D143">
            <v>4.0873999999999997</v>
          </cell>
          <cell r="E143">
            <v>3.9438</v>
          </cell>
          <cell r="F143">
            <v>3.6789999999999998</v>
          </cell>
        </row>
        <row r="144">
          <cell r="A144" t="str">
            <v>517003201995</v>
          </cell>
          <cell r="B144">
            <v>75.137900000000002</v>
          </cell>
          <cell r="C144">
            <v>13.4726</v>
          </cell>
          <cell r="D144">
            <v>3.8161</v>
          </cell>
          <cell r="E144">
            <v>3.5611999999999999</v>
          </cell>
          <cell r="F144">
            <v>3.5127000000000002</v>
          </cell>
        </row>
        <row r="145">
          <cell r="A145" t="str">
            <v>517003602000</v>
          </cell>
          <cell r="B145">
            <v>110.73779999999999</v>
          </cell>
          <cell r="C145">
            <v>11.1107</v>
          </cell>
          <cell r="D145">
            <v>1.9622999999999999</v>
          </cell>
          <cell r="E145">
            <v>2.7570000000000001</v>
          </cell>
          <cell r="F145">
            <v>4.7649999999999997</v>
          </cell>
        </row>
        <row r="146">
          <cell r="A146" t="str">
            <v>517003601995</v>
          </cell>
          <cell r="B146">
            <v>110.73390000000001</v>
          </cell>
          <cell r="C146">
            <v>10.781000000000001</v>
          </cell>
          <cell r="D146">
            <v>1.8132999999999999</v>
          </cell>
          <cell r="E146">
            <v>2.4238</v>
          </cell>
          <cell r="F146">
            <v>4.7549999999999999</v>
          </cell>
        </row>
        <row r="147">
          <cell r="A147" t="str">
            <v>517004002000</v>
          </cell>
          <cell r="B147">
            <v>55.335599999999999</v>
          </cell>
          <cell r="C147">
            <v>5.1776</v>
          </cell>
          <cell r="D147">
            <v>1.0323</v>
          </cell>
          <cell r="E147">
            <v>1.4449000000000001</v>
          </cell>
          <cell r="F147">
            <v>1.8674999999999999</v>
          </cell>
        </row>
        <row r="148">
          <cell r="A148" t="str">
            <v>517004001995</v>
          </cell>
          <cell r="B148">
            <v>55.325000000000003</v>
          </cell>
          <cell r="C148">
            <v>4.7861000000000002</v>
          </cell>
          <cell r="D148">
            <v>0.9395</v>
          </cell>
          <cell r="E148">
            <v>1.2784</v>
          </cell>
          <cell r="F148">
            <v>1.7746</v>
          </cell>
        </row>
        <row r="149">
          <cell r="A149" t="str">
            <v>517004402000</v>
          </cell>
          <cell r="B149">
            <v>53.485300000000002</v>
          </cell>
          <cell r="C149">
            <v>15.0168</v>
          </cell>
          <cell r="D149">
            <v>5.2866</v>
          </cell>
          <cell r="E149">
            <v>2.9352999999999998</v>
          </cell>
          <cell r="F149">
            <v>3.5949</v>
          </cell>
        </row>
        <row r="150">
          <cell r="A150" t="str">
            <v>517004401995</v>
          </cell>
          <cell r="B150">
            <v>53.483400000000003</v>
          </cell>
          <cell r="C150">
            <v>14.387600000000001</v>
          </cell>
          <cell r="D150">
            <v>4.9638999999999998</v>
          </cell>
          <cell r="E150">
            <v>2.9508999999999999</v>
          </cell>
          <cell r="F150">
            <v>3.3008999999999999</v>
          </cell>
        </row>
        <row r="151">
          <cell r="A151" t="str">
            <v>517004802000</v>
          </cell>
          <cell r="B151">
            <v>122.54089999999999</v>
          </cell>
          <cell r="C151">
            <v>25.779399999999999</v>
          </cell>
          <cell r="D151">
            <v>7.4329999999999998</v>
          </cell>
          <cell r="E151">
            <v>4.8784999999999998</v>
          </cell>
          <cell r="F151">
            <v>7.4379999999999997</v>
          </cell>
        </row>
        <row r="152">
          <cell r="A152" t="str">
            <v>517004801995</v>
          </cell>
          <cell r="B152">
            <v>122.5834</v>
          </cell>
          <cell r="C152">
            <v>25.016100000000002</v>
          </cell>
          <cell r="D152">
            <v>7.1143999999999998</v>
          </cell>
          <cell r="E152">
            <v>4.3841000000000001</v>
          </cell>
          <cell r="F152">
            <v>7.351</v>
          </cell>
        </row>
        <row r="153">
          <cell r="A153" t="str">
            <v>517005202000</v>
          </cell>
          <cell r="B153">
            <v>72.397900000000007</v>
          </cell>
          <cell r="C153">
            <v>11.3667</v>
          </cell>
          <cell r="D153">
            <v>3.2469000000000001</v>
          </cell>
          <cell r="E153">
            <v>1.6713</v>
          </cell>
          <cell r="F153">
            <v>3.0337999999999998</v>
          </cell>
        </row>
        <row r="154">
          <cell r="A154" t="str">
            <v>517005201995</v>
          </cell>
          <cell r="B154">
            <v>72.387</v>
          </cell>
          <cell r="C154">
            <v>10.4575</v>
          </cell>
          <cell r="D154">
            <v>3.0341999999999998</v>
          </cell>
          <cell r="E154">
            <v>1.61</v>
          </cell>
          <cell r="F154">
            <v>2.9641000000000002</v>
          </cell>
        </row>
        <row r="155">
          <cell r="A155" t="str">
            <v>530000002000</v>
          </cell>
          <cell r="B155">
            <v>7364.4085999999998</v>
          </cell>
          <cell r="C155">
            <v>1654.1586</v>
          </cell>
          <cell r="D155">
            <v>495.31990000000002</v>
          </cell>
          <cell r="E155">
            <v>237.83099999999999</v>
          </cell>
          <cell r="F155">
            <v>536.59619999999995</v>
          </cell>
        </row>
        <row r="156">
          <cell r="A156" t="str">
            <v>530000001995</v>
          </cell>
          <cell r="B156">
            <v>7364.8001000000004</v>
          </cell>
          <cell r="C156">
            <v>1587.9920999999999</v>
          </cell>
          <cell r="D156">
            <v>474.65170000000001</v>
          </cell>
          <cell r="E156">
            <v>219.9649</v>
          </cell>
          <cell r="F156">
            <v>522.09929999999997</v>
          </cell>
        </row>
        <row r="157">
          <cell r="A157" t="str">
            <v>531400002000</v>
          </cell>
          <cell r="B157">
            <v>141.2243</v>
          </cell>
          <cell r="C157">
            <v>69.7119</v>
          </cell>
          <cell r="D157">
            <v>25.498799999999999</v>
          </cell>
          <cell r="E157">
            <v>5.8285999999999998</v>
          </cell>
          <cell r="F157">
            <v>16.692799999999998</v>
          </cell>
        </row>
        <row r="158">
          <cell r="A158" t="str">
            <v>531400001995</v>
          </cell>
          <cell r="B158">
            <v>141.22499999999999</v>
          </cell>
          <cell r="C158">
            <v>68.319500000000005</v>
          </cell>
          <cell r="D158">
            <v>25.0747</v>
          </cell>
          <cell r="E158">
            <v>4.7027000000000001</v>
          </cell>
          <cell r="F158">
            <v>16.455400000000001</v>
          </cell>
        </row>
        <row r="159">
          <cell r="A159" t="str">
            <v>531500002000</v>
          </cell>
          <cell r="B159">
            <v>405.1508</v>
          </cell>
          <cell r="C159">
            <v>239.52449999999999</v>
          </cell>
          <cell r="D159">
            <v>55.224699999999999</v>
          </cell>
          <cell r="E159">
            <v>37.730800000000002</v>
          </cell>
          <cell r="F159">
            <v>63.285899999999998</v>
          </cell>
        </row>
        <row r="160">
          <cell r="A160" t="str">
            <v>531500001995</v>
          </cell>
          <cell r="B160">
            <v>405.1354</v>
          </cell>
          <cell r="C160">
            <v>235.71619999999999</v>
          </cell>
          <cell r="D160">
            <v>53.870699999999999</v>
          </cell>
          <cell r="E160">
            <v>35.293399999999998</v>
          </cell>
          <cell r="F160">
            <v>62.826500000000003</v>
          </cell>
        </row>
        <row r="161">
          <cell r="A161" t="str">
            <v>531600002000</v>
          </cell>
          <cell r="B161">
            <v>78.856200000000001</v>
          </cell>
          <cell r="C161">
            <v>44.607199999999999</v>
          </cell>
          <cell r="D161">
            <v>15.8833</v>
          </cell>
          <cell r="E161">
            <v>7.3400999999999996</v>
          </cell>
          <cell r="F161">
            <v>9.9274000000000004</v>
          </cell>
        </row>
        <row r="162">
          <cell r="A162" t="str">
            <v>531600001995</v>
          </cell>
          <cell r="B162">
            <v>78.855800000000002</v>
          </cell>
          <cell r="C162">
            <v>42.658799999999999</v>
          </cell>
          <cell r="D162">
            <v>15.538600000000001</v>
          </cell>
          <cell r="E162">
            <v>7.3986000000000001</v>
          </cell>
          <cell r="F162">
            <v>9.7463999999999995</v>
          </cell>
        </row>
        <row r="163">
          <cell r="A163" t="str">
            <v>533400002000</v>
          </cell>
          <cell r="B163">
            <v>707.84349999999995</v>
          </cell>
          <cell r="C163">
            <v>183.54130000000001</v>
          </cell>
          <cell r="D163">
            <v>58.038400000000003</v>
          </cell>
          <cell r="E163">
            <v>27.832100000000001</v>
          </cell>
          <cell r="F163">
            <v>49.142000000000003</v>
          </cell>
        </row>
        <row r="164">
          <cell r="A164" t="str">
            <v>533400001995</v>
          </cell>
          <cell r="B164">
            <v>707.37840000000006</v>
          </cell>
          <cell r="C164">
            <v>180.4521</v>
          </cell>
          <cell r="D164">
            <v>55.844200000000001</v>
          </cell>
          <cell r="E164">
            <v>28.840499999999999</v>
          </cell>
          <cell r="F164">
            <v>48.304000000000002</v>
          </cell>
        </row>
        <row r="165">
          <cell r="A165" t="str">
            <v>533400202000</v>
          </cell>
          <cell r="B165">
            <v>160.8304</v>
          </cell>
          <cell r="C165">
            <v>60.774799999999999</v>
          </cell>
          <cell r="D165">
            <v>18.540099999999999</v>
          </cell>
          <cell r="E165">
            <v>7.5602</v>
          </cell>
          <cell r="F165">
            <v>16.140599999999999</v>
          </cell>
        </row>
        <row r="166">
          <cell r="A166" t="str">
            <v>533400201995</v>
          </cell>
          <cell r="B166">
            <v>160.8228</v>
          </cell>
          <cell r="C166">
            <v>59.8703</v>
          </cell>
          <cell r="D166">
            <v>18.0594</v>
          </cell>
          <cell r="E166">
            <v>6.8197000000000001</v>
          </cell>
          <cell r="F166">
            <v>16.190000000000001</v>
          </cell>
        </row>
        <row r="167">
          <cell r="A167" t="str">
            <v>533400402000</v>
          </cell>
          <cell r="B167">
            <v>31.6584</v>
          </cell>
          <cell r="C167">
            <v>16.046800000000001</v>
          </cell>
          <cell r="D167">
            <v>4.9809999999999999</v>
          </cell>
          <cell r="E167">
            <v>3.8972000000000002</v>
          </cell>
          <cell r="F167">
            <v>3.3887</v>
          </cell>
        </row>
        <row r="168">
          <cell r="A168" t="str">
            <v>533400401995</v>
          </cell>
          <cell r="B168">
            <v>31.483599999999999</v>
          </cell>
          <cell r="C168">
            <v>15.154199999999999</v>
          </cell>
          <cell r="D168">
            <v>4.9009999999999998</v>
          </cell>
          <cell r="E168">
            <v>3.8904999999999998</v>
          </cell>
          <cell r="F168">
            <v>3.2368000000000001</v>
          </cell>
        </row>
        <row r="169">
          <cell r="A169" t="str">
            <v>533400802000</v>
          </cell>
          <cell r="B169">
            <v>27.770199999999999</v>
          </cell>
          <cell r="C169">
            <v>7.9996999999999998</v>
          </cell>
          <cell r="D169">
            <v>2.8393000000000002</v>
          </cell>
          <cell r="E169">
            <v>1.4067000000000001</v>
          </cell>
          <cell r="F169">
            <v>1.9399</v>
          </cell>
        </row>
        <row r="170">
          <cell r="A170" t="str">
            <v>533400801995</v>
          </cell>
          <cell r="B170">
            <v>27.828700000000001</v>
          </cell>
          <cell r="C170">
            <v>7.4539</v>
          </cell>
          <cell r="D170">
            <v>2.6533000000000002</v>
          </cell>
          <cell r="E170">
            <v>1.2473000000000001</v>
          </cell>
          <cell r="F170">
            <v>1.8523000000000001</v>
          </cell>
        </row>
        <row r="171">
          <cell r="A171" t="str">
            <v>533401202000</v>
          </cell>
          <cell r="B171">
            <v>76.751499999999993</v>
          </cell>
          <cell r="C171">
            <v>22.5366</v>
          </cell>
          <cell r="D171">
            <v>5.8536000000000001</v>
          </cell>
          <cell r="E171">
            <v>4.3912000000000004</v>
          </cell>
          <cell r="F171">
            <v>5.4861000000000004</v>
          </cell>
        </row>
        <row r="172">
          <cell r="A172" t="str">
            <v>533401201995</v>
          </cell>
          <cell r="B172">
            <v>76.071899999999999</v>
          </cell>
          <cell r="C172">
            <v>23.854700000000001</v>
          </cell>
          <cell r="D172">
            <v>5.6553000000000004</v>
          </cell>
          <cell r="E172">
            <v>6.4328000000000003</v>
          </cell>
          <cell r="F172">
            <v>5.2937000000000003</v>
          </cell>
        </row>
        <row r="173">
          <cell r="A173" t="str">
            <v>533401602000</v>
          </cell>
          <cell r="B173">
            <v>33.401000000000003</v>
          </cell>
          <cell r="C173">
            <v>14.4694</v>
          </cell>
          <cell r="D173">
            <v>5.3491</v>
          </cell>
          <cell r="E173">
            <v>2.9727000000000001</v>
          </cell>
          <cell r="F173">
            <v>3.1162000000000001</v>
          </cell>
        </row>
        <row r="174">
          <cell r="A174" t="str">
            <v>533401601995</v>
          </cell>
          <cell r="B174">
            <v>33.302599999999998</v>
          </cell>
          <cell r="C174">
            <v>14.469200000000001</v>
          </cell>
          <cell r="D174">
            <v>5.1360000000000001</v>
          </cell>
          <cell r="E174">
            <v>3.3582999999999998</v>
          </cell>
          <cell r="F174">
            <v>2.9841000000000002</v>
          </cell>
        </row>
        <row r="175">
          <cell r="A175" t="str">
            <v>533402002000</v>
          </cell>
          <cell r="B175">
            <v>94.601699999999994</v>
          </cell>
          <cell r="C175">
            <v>10.962400000000001</v>
          </cell>
          <cell r="D175">
            <v>3.4843000000000002</v>
          </cell>
          <cell r="E175">
            <v>0.91710000000000003</v>
          </cell>
          <cell r="F175">
            <v>4.3140000000000001</v>
          </cell>
        </row>
        <row r="176">
          <cell r="A176" t="str">
            <v>533402001995</v>
          </cell>
          <cell r="B176">
            <v>94.6096</v>
          </cell>
          <cell r="C176">
            <v>10.680099999999999</v>
          </cell>
          <cell r="D176">
            <v>3.2435999999999998</v>
          </cell>
          <cell r="E176">
            <v>0.94330000000000003</v>
          </cell>
          <cell r="F176">
            <v>4.3014999999999999</v>
          </cell>
        </row>
        <row r="177">
          <cell r="A177" t="str">
            <v>533402402000</v>
          </cell>
          <cell r="B177">
            <v>39.113100000000003</v>
          </cell>
          <cell r="C177">
            <v>4.3887999999999998</v>
          </cell>
          <cell r="D177">
            <v>2.1663000000000001</v>
          </cell>
          <cell r="E177">
            <v>0.19950000000000001</v>
          </cell>
          <cell r="F177">
            <v>1.0529999999999999</v>
          </cell>
        </row>
        <row r="178">
          <cell r="A178" t="str">
            <v>533402401995</v>
          </cell>
          <cell r="B178">
            <v>39.109699999999997</v>
          </cell>
          <cell r="C178">
            <v>4.3044000000000002</v>
          </cell>
          <cell r="D178">
            <v>2.0465</v>
          </cell>
          <cell r="E178">
            <v>0.16800000000000001</v>
          </cell>
          <cell r="F178">
            <v>1.0487</v>
          </cell>
        </row>
        <row r="179">
          <cell r="A179" t="str">
            <v>533402802000</v>
          </cell>
          <cell r="B179">
            <v>111.01220000000001</v>
          </cell>
          <cell r="C179">
            <v>14.021699999999999</v>
          </cell>
          <cell r="D179">
            <v>3.9529000000000001</v>
          </cell>
          <cell r="E179">
            <v>1.1685000000000001</v>
          </cell>
          <cell r="F179">
            <v>5.6792999999999996</v>
          </cell>
        </row>
        <row r="180">
          <cell r="A180" t="str">
            <v>533402801995</v>
          </cell>
          <cell r="B180">
            <v>111.4477</v>
          </cell>
          <cell r="C180">
            <v>12.9488</v>
          </cell>
          <cell r="D180">
            <v>3.577</v>
          </cell>
          <cell r="E180">
            <v>0.84319999999999995</v>
          </cell>
          <cell r="F180">
            <v>5.4721000000000002</v>
          </cell>
        </row>
        <row r="181">
          <cell r="A181" t="str">
            <v>533403202000</v>
          </cell>
          <cell r="B181">
            <v>98.319599999999994</v>
          </cell>
          <cell r="C181">
            <v>20.522300000000001</v>
          </cell>
          <cell r="D181">
            <v>7.3365999999999998</v>
          </cell>
          <cell r="E181">
            <v>3.3666999999999998</v>
          </cell>
          <cell r="F181">
            <v>4.9725000000000001</v>
          </cell>
        </row>
        <row r="182">
          <cell r="A182" t="str">
            <v>533403201995</v>
          </cell>
          <cell r="B182">
            <v>98.316199999999995</v>
          </cell>
          <cell r="C182">
            <v>20.266500000000001</v>
          </cell>
          <cell r="D182">
            <v>7.1844000000000001</v>
          </cell>
          <cell r="E182">
            <v>3.3957000000000002</v>
          </cell>
          <cell r="F182">
            <v>4.9359999999999999</v>
          </cell>
        </row>
        <row r="183">
          <cell r="A183" t="str">
            <v>533403602000</v>
          </cell>
          <cell r="B183">
            <v>34.385399999999997</v>
          </cell>
          <cell r="C183">
            <v>11.8188</v>
          </cell>
          <cell r="D183">
            <v>3.5352000000000001</v>
          </cell>
          <cell r="E183">
            <v>1.9522999999999999</v>
          </cell>
          <cell r="F183">
            <v>3.0516999999999999</v>
          </cell>
        </row>
        <row r="184">
          <cell r="A184" t="str">
            <v>533403601995</v>
          </cell>
          <cell r="B184">
            <v>34.385599999999997</v>
          </cell>
          <cell r="C184">
            <v>11.45</v>
          </cell>
          <cell r="D184">
            <v>3.3877000000000002</v>
          </cell>
          <cell r="E184">
            <v>1.7417</v>
          </cell>
          <cell r="F184">
            <v>2.9887999999999999</v>
          </cell>
        </row>
        <row r="185">
          <cell r="A185" t="str">
            <v>535800002000</v>
          </cell>
          <cell r="B185">
            <v>940.5865</v>
          </cell>
          <cell r="C185">
            <v>148.67840000000001</v>
          </cell>
          <cell r="D185">
            <v>37.710799999999999</v>
          </cell>
          <cell r="E185">
            <v>26.7058</v>
          </cell>
          <cell r="F185">
            <v>52.5565</v>
          </cell>
        </row>
        <row r="186">
          <cell r="A186" t="str">
            <v>535800001995</v>
          </cell>
          <cell r="B186">
            <v>941.17430000000002</v>
          </cell>
          <cell r="C186">
            <v>140.38339999999999</v>
          </cell>
          <cell r="D186">
            <v>35.732700000000001</v>
          </cell>
          <cell r="E186">
            <v>23.261700000000001</v>
          </cell>
          <cell r="F186">
            <v>53.875300000000003</v>
          </cell>
        </row>
        <row r="187">
          <cell r="A187" t="str">
            <v>535800402000</v>
          </cell>
          <cell r="B187">
            <v>43.4497</v>
          </cell>
          <cell r="C187">
            <v>8.3316999999999997</v>
          </cell>
          <cell r="D187">
            <v>1.6614</v>
          </cell>
          <cell r="E187">
            <v>2.4089999999999998</v>
          </cell>
          <cell r="F187">
            <v>2.9060999999999999</v>
          </cell>
        </row>
        <row r="188">
          <cell r="A188" t="str">
            <v>535800401995</v>
          </cell>
          <cell r="B188">
            <v>44.299199999999999</v>
          </cell>
          <cell r="C188">
            <v>8.1748999999999992</v>
          </cell>
          <cell r="D188">
            <v>1.5620000000000001</v>
          </cell>
          <cell r="E188">
            <v>2.3972000000000002</v>
          </cell>
          <cell r="F188">
            <v>2.8546999999999998</v>
          </cell>
        </row>
        <row r="189">
          <cell r="A189" t="str">
            <v>535800802000</v>
          </cell>
          <cell r="B189">
            <v>84.996600000000001</v>
          </cell>
          <cell r="C189">
            <v>30.837399999999999</v>
          </cell>
          <cell r="D189">
            <v>8.9762000000000004</v>
          </cell>
          <cell r="E189">
            <v>5.6136999999999997</v>
          </cell>
          <cell r="F189">
            <v>7.5384000000000002</v>
          </cell>
        </row>
        <row r="190">
          <cell r="A190" t="str">
            <v>535800801995</v>
          </cell>
          <cell r="B190">
            <v>85.048599999999993</v>
          </cell>
          <cell r="C190">
            <v>30.527100000000001</v>
          </cell>
          <cell r="D190">
            <v>8.6866000000000003</v>
          </cell>
          <cell r="E190">
            <v>5.6538000000000004</v>
          </cell>
          <cell r="F190">
            <v>7.6509</v>
          </cell>
        </row>
        <row r="191">
          <cell r="A191" t="str">
            <v>535801202000</v>
          </cell>
          <cell r="B191">
            <v>64.813800000000001</v>
          </cell>
          <cell r="C191">
            <v>5.4926000000000004</v>
          </cell>
          <cell r="D191">
            <v>0.97299999999999998</v>
          </cell>
          <cell r="E191">
            <v>0.27450000000000002</v>
          </cell>
          <cell r="F191">
            <v>3.0548000000000002</v>
          </cell>
        </row>
        <row r="192">
          <cell r="A192" t="str">
            <v>535801201995</v>
          </cell>
          <cell r="B192">
            <v>64.813699999999997</v>
          </cell>
          <cell r="C192">
            <v>5.5042999999999997</v>
          </cell>
          <cell r="D192">
            <v>0.9526</v>
          </cell>
          <cell r="E192">
            <v>0.26800000000000002</v>
          </cell>
          <cell r="F192">
            <v>3.0888</v>
          </cell>
        </row>
        <row r="193">
          <cell r="A193" t="str">
            <v>535801602000</v>
          </cell>
          <cell r="B193">
            <v>88.052599999999998</v>
          </cell>
          <cell r="C193">
            <v>7.1064999999999996</v>
          </cell>
          <cell r="D193">
            <v>2.1747999999999998</v>
          </cell>
          <cell r="E193">
            <v>0.91310000000000002</v>
          </cell>
          <cell r="F193">
            <v>2.8509000000000002</v>
          </cell>
        </row>
        <row r="194">
          <cell r="A194" t="str">
            <v>535801601995</v>
          </cell>
          <cell r="B194">
            <v>87.992999999999995</v>
          </cell>
          <cell r="C194">
            <v>6.8853</v>
          </cell>
          <cell r="D194">
            <v>2.0870000000000002</v>
          </cell>
          <cell r="E194">
            <v>0.89349999999999996</v>
          </cell>
          <cell r="F194">
            <v>2.8300999999999998</v>
          </cell>
        </row>
        <row r="195">
          <cell r="A195" t="str">
            <v>535802002000</v>
          </cell>
          <cell r="B195">
            <v>35.924500000000002</v>
          </cell>
          <cell r="C195">
            <v>5.4425999999999997</v>
          </cell>
          <cell r="D195">
            <v>1.3783000000000001</v>
          </cell>
          <cell r="E195">
            <v>0.75419999999999998</v>
          </cell>
          <cell r="F195">
            <v>1.9211</v>
          </cell>
        </row>
        <row r="196">
          <cell r="A196" t="str">
            <v>535802001995</v>
          </cell>
          <cell r="B196">
            <v>35.924199999999999</v>
          </cell>
          <cell r="C196">
            <v>5.2777000000000003</v>
          </cell>
          <cell r="D196">
            <v>1.3386</v>
          </cell>
          <cell r="E196">
            <v>0.73809999999999998</v>
          </cell>
          <cell r="F196">
            <v>1.9178999999999999</v>
          </cell>
        </row>
        <row r="197">
          <cell r="A197" t="str">
            <v>535802402000</v>
          </cell>
          <cell r="B197">
            <v>90.406999999999996</v>
          </cell>
          <cell r="C197">
            <v>21.376899999999999</v>
          </cell>
          <cell r="D197">
            <v>4.6108000000000002</v>
          </cell>
          <cell r="E197">
            <v>6.9363999999999999</v>
          </cell>
          <cell r="F197">
            <v>6.1573000000000002</v>
          </cell>
        </row>
        <row r="198">
          <cell r="A198" t="str">
            <v>535802401995</v>
          </cell>
          <cell r="B198">
            <v>90.405699999999996</v>
          </cell>
          <cell r="C198">
            <v>19.3767</v>
          </cell>
          <cell r="D198">
            <v>4.4138000000000002</v>
          </cell>
          <cell r="E198">
            <v>4.7474999999999996</v>
          </cell>
          <cell r="F198">
            <v>5.6955</v>
          </cell>
        </row>
        <row r="199">
          <cell r="A199" t="str">
            <v>535802802000</v>
          </cell>
          <cell r="B199">
            <v>41.766599999999997</v>
          </cell>
          <cell r="C199">
            <v>8.8643999999999998</v>
          </cell>
          <cell r="D199">
            <v>3.1859000000000002</v>
          </cell>
          <cell r="E199">
            <v>0.98350000000000004</v>
          </cell>
          <cell r="F199">
            <v>3.0251000000000001</v>
          </cell>
        </row>
        <row r="200">
          <cell r="A200" t="str">
            <v>535802801995</v>
          </cell>
          <cell r="B200">
            <v>41.776400000000002</v>
          </cell>
          <cell r="C200">
            <v>8.4124999999999996</v>
          </cell>
          <cell r="D200">
            <v>2.9340999999999999</v>
          </cell>
          <cell r="E200">
            <v>0.92859999999999998</v>
          </cell>
          <cell r="F200">
            <v>2.8868</v>
          </cell>
        </row>
        <row r="201">
          <cell r="A201" t="str">
            <v>535803202000</v>
          </cell>
          <cell r="B201">
            <v>41.493299999999998</v>
          </cell>
          <cell r="C201">
            <v>5.8780000000000001</v>
          </cell>
          <cell r="D201">
            <v>2.0640999999999998</v>
          </cell>
          <cell r="E201">
            <v>0.7621</v>
          </cell>
          <cell r="F201">
            <v>2.0341999999999998</v>
          </cell>
        </row>
        <row r="202">
          <cell r="A202" t="str">
            <v>535803201995</v>
          </cell>
          <cell r="B202">
            <v>41.488799999999998</v>
          </cell>
          <cell r="C202">
            <v>5.8079000000000001</v>
          </cell>
          <cell r="D202">
            <v>1.9476</v>
          </cell>
          <cell r="E202">
            <v>0.76990000000000003</v>
          </cell>
          <cell r="F202">
            <v>2.0268999999999999</v>
          </cell>
        </row>
        <row r="203">
          <cell r="A203" t="str">
            <v>535803602000</v>
          </cell>
          <cell r="B203">
            <v>65.461600000000004</v>
          </cell>
          <cell r="C203">
            <v>8.0545000000000009</v>
          </cell>
          <cell r="D203">
            <v>2.0629</v>
          </cell>
          <cell r="E203">
            <v>1.1903999999999999</v>
          </cell>
          <cell r="F203">
            <v>3.3742999999999999</v>
          </cell>
        </row>
        <row r="204">
          <cell r="A204" t="str">
            <v>535803601995</v>
          </cell>
          <cell r="B204">
            <v>65.449700000000007</v>
          </cell>
          <cell r="C204">
            <v>7.5721999999999996</v>
          </cell>
          <cell r="D204">
            <v>1.8872</v>
          </cell>
          <cell r="E204">
            <v>1.075</v>
          </cell>
          <cell r="F204">
            <v>3.3397000000000001</v>
          </cell>
        </row>
        <row r="205">
          <cell r="A205" t="str">
            <v>535804002000</v>
          </cell>
          <cell r="B205">
            <v>37.917000000000002</v>
          </cell>
          <cell r="C205">
            <v>4.9661</v>
          </cell>
          <cell r="D205">
            <v>1.3909</v>
          </cell>
          <cell r="E205">
            <v>0.61670000000000003</v>
          </cell>
          <cell r="F205">
            <v>2.2663000000000002</v>
          </cell>
        </row>
        <row r="206">
          <cell r="A206" t="str">
            <v>535804001995</v>
          </cell>
          <cell r="B206">
            <v>37.916800000000002</v>
          </cell>
          <cell r="C206">
            <v>4.7332000000000001</v>
          </cell>
          <cell r="D206">
            <v>1.3089999999999999</v>
          </cell>
          <cell r="E206">
            <v>0.55449999999999999</v>
          </cell>
          <cell r="F206">
            <v>2.2475000000000001</v>
          </cell>
        </row>
        <row r="207">
          <cell r="A207" t="str">
            <v>535804402000</v>
          </cell>
          <cell r="B207">
            <v>64.976799999999997</v>
          </cell>
          <cell r="C207">
            <v>8.4643999999999995</v>
          </cell>
          <cell r="D207">
            <v>2.3249</v>
          </cell>
          <cell r="E207">
            <v>0.44019999999999998</v>
          </cell>
          <cell r="F207">
            <v>4.3512000000000004</v>
          </cell>
        </row>
        <row r="208">
          <cell r="A208" t="str">
            <v>535804401995</v>
          </cell>
          <cell r="B208">
            <v>64.975999999999999</v>
          </cell>
          <cell r="C208">
            <v>8.1905999999999999</v>
          </cell>
          <cell r="D208">
            <v>2.1905000000000001</v>
          </cell>
          <cell r="E208">
            <v>0.4511</v>
          </cell>
          <cell r="F208">
            <v>4.3361000000000001</v>
          </cell>
        </row>
        <row r="209">
          <cell r="A209" t="str">
            <v>535804802000</v>
          </cell>
          <cell r="B209">
            <v>63.396700000000003</v>
          </cell>
          <cell r="C209">
            <v>9.5661000000000005</v>
          </cell>
          <cell r="D209">
            <v>2.1676000000000002</v>
          </cell>
          <cell r="E209">
            <v>3.1385000000000001</v>
          </cell>
          <cell r="F209">
            <v>2.6168999999999998</v>
          </cell>
        </row>
        <row r="210">
          <cell r="A210" t="str">
            <v>535804801995</v>
          </cell>
          <cell r="B210">
            <v>63.396799999999999</v>
          </cell>
          <cell r="C210">
            <v>9.0009999999999994</v>
          </cell>
          <cell r="D210">
            <v>2.0253000000000001</v>
          </cell>
          <cell r="E210">
            <v>2.4396</v>
          </cell>
          <cell r="F210">
            <v>2.8599000000000001</v>
          </cell>
        </row>
        <row r="211">
          <cell r="A211" t="str">
            <v>535805202000</v>
          </cell>
          <cell r="B211">
            <v>66.204700000000003</v>
          </cell>
          <cell r="C211">
            <v>10.259600000000001</v>
          </cell>
          <cell r="D211">
            <v>1.7628999999999999</v>
          </cell>
          <cell r="E211">
            <v>0.95089999999999997</v>
          </cell>
          <cell r="F211">
            <v>2.9134000000000002</v>
          </cell>
        </row>
        <row r="212">
          <cell r="A212" t="str">
            <v>535805201995</v>
          </cell>
          <cell r="B212">
            <v>66.013300000000001</v>
          </cell>
          <cell r="C212">
            <v>8.0498999999999992</v>
          </cell>
          <cell r="D212">
            <v>1.4238</v>
          </cell>
          <cell r="E212">
            <v>0.78790000000000004</v>
          </cell>
          <cell r="F212">
            <v>5.2117000000000004</v>
          </cell>
        </row>
        <row r="213">
          <cell r="A213" t="str">
            <v>535805602000</v>
          </cell>
          <cell r="B213">
            <v>68.540599999999998</v>
          </cell>
          <cell r="C213">
            <v>7.1692999999999998</v>
          </cell>
          <cell r="D213">
            <v>1.4992000000000001</v>
          </cell>
          <cell r="E213">
            <v>1.0367999999999999</v>
          </cell>
          <cell r="F213">
            <v>3.7776999999999998</v>
          </cell>
        </row>
        <row r="214">
          <cell r="A214" t="str">
            <v>535805601995</v>
          </cell>
          <cell r="B214">
            <v>68.578000000000003</v>
          </cell>
          <cell r="C214">
            <v>6.3338999999999999</v>
          </cell>
          <cell r="D214">
            <v>1.5618000000000001</v>
          </cell>
          <cell r="E214">
            <v>0.90090000000000003</v>
          </cell>
          <cell r="F214">
            <v>3.2435</v>
          </cell>
        </row>
        <row r="215">
          <cell r="A215" t="str">
            <v>535806002000</v>
          </cell>
          <cell r="B215">
            <v>83.185000000000002</v>
          </cell>
          <cell r="C215">
            <v>6.8682999999999996</v>
          </cell>
          <cell r="D215">
            <v>1.4779</v>
          </cell>
          <cell r="E215">
            <v>0.68579999999999997</v>
          </cell>
          <cell r="F215">
            <v>3.7688000000000001</v>
          </cell>
        </row>
        <row r="216">
          <cell r="A216" t="str">
            <v>535806001995</v>
          </cell>
          <cell r="B216">
            <v>83.094099999999997</v>
          </cell>
          <cell r="C216">
            <v>6.5362</v>
          </cell>
          <cell r="D216">
            <v>1.4128000000000001</v>
          </cell>
          <cell r="E216">
            <v>0.65610000000000002</v>
          </cell>
          <cell r="F216">
            <v>3.6852999999999998</v>
          </cell>
        </row>
        <row r="217">
          <cell r="A217" t="str">
            <v>536200002000</v>
          </cell>
          <cell r="B217">
            <v>704.44960000000003</v>
          </cell>
          <cell r="C217">
            <v>172.1293</v>
          </cell>
          <cell r="D217">
            <v>51.165300000000002</v>
          </cell>
          <cell r="E217">
            <v>31.486999999999998</v>
          </cell>
          <cell r="F217">
            <v>54.716500000000003</v>
          </cell>
        </row>
        <row r="218">
          <cell r="A218" t="str">
            <v>536200001995</v>
          </cell>
          <cell r="B218">
            <v>704.8338</v>
          </cell>
          <cell r="C218">
            <v>160.65610000000001</v>
          </cell>
          <cell r="D218">
            <v>49.322299999999998</v>
          </cell>
          <cell r="E218">
            <v>28.881900000000002</v>
          </cell>
          <cell r="F218">
            <v>50.178899999999999</v>
          </cell>
        </row>
        <row r="219">
          <cell r="A219" t="str">
            <v>536200402000</v>
          </cell>
          <cell r="B219">
            <v>80.208399999999997</v>
          </cell>
          <cell r="C219">
            <v>12.3688</v>
          </cell>
          <cell r="D219">
            <v>3.3588</v>
          </cell>
          <cell r="E219">
            <v>1.7527999999999999</v>
          </cell>
          <cell r="F219">
            <v>5.2070999999999996</v>
          </cell>
        </row>
        <row r="220">
          <cell r="A220" t="str">
            <v>536200401995</v>
          </cell>
          <cell r="B220">
            <v>80.382000000000005</v>
          </cell>
          <cell r="C220">
            <v>11.6282</v>
          </cell>
          <cell r="D220">
            <v>3.194</v>
          </cell>
          <cell r="E220">
            <v>1.5797000000000001</v>
          </cell>
          <cell r="F220">
            <v>4.9344000000000001</v>
          </cell>
        </row>
        <row r="221">
          <cell r="A221" t="str">
            <v>536200802000</v>
          </cell>
          <cell r="B221">
            <v>96.328100000000006</v>
          </cell>
          <cell r="C221">
            <v>25.273499999999999</v>
          </cell>
          <cell r="D221">
            <v>7.0179999999999998</v>
          </cell>
          <cell r="E221">
            <v>4.3272000000000004</v>
          </cell>
          <cell r="F221">
            <v>8.4181000000000008</v>
          </cell>
        </row>
        <row r="222">
          <cell r="A222" t="str">
            <v>536200801995</v>
          </cell>
          <cell r="B222">
            <v>96.621200000000002</v>
          </cell>
          <cell r="C222">
            <v>22.762899999999998</v>
          </cell>
          <cell r="D222">
            <v>6.8086000000000002</v>
          </cell>
          <cell r="E222">
            <v>4.0525000000000002</v>
          </cell>
          <cell r="F222">
            <v>6.6418999999999997</v>
          </cell>
        </row>
        <row r="223">
          <cell r="A223" t="str">
            <v>536201202000</v>
          </cell>
          <cell r="B223">
            <v>36.123199999999997</v>
          </cell>
          <cell r="C223">
            <v>13.007099999999999</v>
          </cell>
          <cell r="D223">
            <v>4.2274000000000003</v>
          </cell>
          <cell r="E223">
            <v>1.7461</v>
          </cell>
          <cell r="F223">
            <v>3.6705000000000001</v>
          </cell>
        </row>
        <row r="224">
          <cell r="A224" t="str">
            <v>536201201995</v>
          </cell>
          <cell r="B224">
            <v>36.132599999999996</v>
          </cell>
          <cell r="C224">
            <v>12.389200000000001</v>
          </cell>
          <cell r="D224">
            <v>4.0792999999999999</v>
          </cell>
          <cell r="E224">
            <v>1.7845</v>
          </cell>
          <cell r="F224">
            <v>3.5545</v>
          </cell>
        </row>
        <row r="225">
          <cell r="A225" t="str">
            <v>536201602000</v>
          </cell>
          <cell r="B225">
            <v>66.162300000000002</v>
          </cell>
          <cell r="C225">
            <v>10.1959</v>
          </cell>
          <cell r="D225">
            <v>3.1589</v>
          </cell>
          <cell r="E225">
            <v>1.5765</v>
          </cell>
          <cell r="F225">
            <v>3.8349000000000002</v>
          </cell>
        </row>
        <row r="226">
          <cell r="A226" t="str">
            <v>536201601995</v>
          </cell>
          <cell r="B226">
            <v>65.9251</v>
          </cell>
          <cell r="C226">
            <v>8.8406000000000002</v>
          </cell>
          <cell r="D226">
            <v>3.0274999999999999</v>
          </cell>
          <cell r="E226">
            <v>1.1326000000000001</v>
          </cell>
          <cell r="F226">
            <v>3.2014</v>
          </cell>
        </row>
        <row r="227">
          <cell r="A227" t="str">
            <v>536202002000</v>
          </cell>
          <cell r="B227">
            <v>119.9023</v>
          </cell>
          <cell r="C227">
            <v>21.832799999999999</v>
          </cell>
          <cell r="D227">
            <v>7.0319000000000003</v>
          </cell>
          <cell r="E227">
            <v>2.3515999999999999</v>
          </cell>
          <cell r="F227">
            <v>8.1841000000000008</v>
          </cell>
        </row>
        <row r="228">
          <cell r="A228" t="str">
            <v>536202001995</v>
          </cell>
          <cell r="B228">
            <v>120.02290000000001</v>
          </cell>
          <cell r="C228">
            <v>20.6648</v>
          </cell>
          <cell r="D228">
            <v>6.7275999999999998</v>
          </cell>
          <cell r="E228">
            <v>2.1802999999999999</v>
          </cell>
          <cell r="F228">
            <v>7.9320000000000004</v>
          </cell>
        </row>
        <row r="229">
          <cell r="A229" t="str">
            <v>536202402000</v>
          </cell>
          <cell r="B229">
            <v>45.1068</v>
          </cell>
          <cell r="C229">
            <v>16.430399999999999</v>
          </cell>
          <cell r="D229">
            <v>4.8531000000000004</v>
          </cell>
          <cell r="E229">
            <v>4.0255999999999998</v>
          </cell>
          <cell r="F229">
            <v>4.4465000000000003</v>
          </cell>
        </row>
        <row r="230">
          <cell r="A230" t="str">
            <v>536202401995</v>
          </cell>
          <cell r="B230">
            <v>45.106499999999997</v>
          </cell>
          <cell r="C230">
            <v>16.189499999999999</v>
          </cell>
          <cell r="D230">
            <v>4.7249999999999996</v>
          </cell>
          <cell r="E230">
            <v>3.5851000000000002</v>
          </cell>
          <cell r="F230">
            <v>4.5015999999999998</v>
          </cell>
        </row>
        <row r="231">
          <cell r="A231" t="str">
            <v>536202802000</v>
          </cell>
          <cell r="B231">
            <v>51.171599999999998</v>
          </cell>
          <cell r="C231">
            <v>19.645900000000001</v>
          </cell>
          <cell r="D231">
            <v>5.5559000000000003</v>
          </cell>
          <cell r="E231">
            <v>5.7824</v>
          </cell>
          <cell r="F231">
            <v>4.5247999999999999</v>
          </cell>
        </row>
        <row r="232">
          <cell r="A232" t="str">
            <v>536202801995</v>
          </cell>
          <cell r="B232">
            <v>51.172899999999998</v>
          </cell>
          <cell r="C232">
            <v>19.290500000000002</v>
          </cell>
          <cell r="D232">
            <v>5.5103</v>
          </cell>
          <cell r="E232">
            <v>5.5940000000000003</v>
          </cell>
          <cell r="F232">
            <v>4.3483999999999998</v>
          </cell>
        </row>
        <row r="233">
          <cell r="A233" t="str">
            <v>536203202000</v>
          </cell>
          <cell r="B233">
            <v>113.9371</v>
          </cell>
          <cell r="C233">
            <v>25.187799999999999</v>
          </cell>
          <cell r="D233">
            <v>6.7016999999999998</v>
          </cell>
          <cell r="E233">
            <v>4.1203000000000003</v>
          </cell>
          <cell r="F233">
            <v>8.7409999999999997</v>
          </cell>
        </row>
        <row r="234">
          <cell r="A234" t="str">
            <v>536203201995</v>
          </cell>
          <cell r="B234">
            <v>113.962</v>
          </cell>
          <cell r="C234">
            <v>22.361000000000001</v>
          </cell>
          <cell r="D234">
            <v>6.5362</v>
          </cell>
          <cell r="E234">
            <v>3.4769000000000001</v>
          </cell>
          <cell r="F234">
            <v>7.8413000000000004</v>
          </cell>
        </row>
        <row r="235">
          <cell r="A235" t="str">
            <v>536203602000</v>
          </cell>
          <cell r="B235">
            <v>72.136700000000005</v>
          </cell>
          <cell r="C235">
            <v>16.1203</v>
          </cell>
          <cell r="D235">
            <v>6.0244999999999997</v>
          </cell>
          <cell r="E235">
            <v>2.0103</v>
          </cell>
          <cell r="F235">
            <v>4.8830999999999998</v>
          </cell>
        </row>
        <row r="236">
          <cell r="A236" t="str">
            <v>536203601995</v>
          </cell>
          <cell r="B236">
            <v>72.136600000000001</v>
          </cell>
          <cell r="C236">
            <v>15.128500000000001</v>
          </cell>
          <cell r="D236">
            <v>5.6619000000000002</v>
          </cell>
          <cell r="E236">
            <v>1.8517999999999999</v>
          </cell>
          <cell r="F236">
            <v>4.5789</v>
          </cell>
        </row>
        <row r="237">
          <cell r="A237" t="str">
            <v>536204002000</v>
          </cell>
          <cell r="B237">
            <v>23.373100000000001</v>
          </cell>
          <cell r="C237">
            <v>12.066800000000001</v>
          </cell>
          <cell r="D237">
            <v>3.2351000000000001</v>
          </cell>
          <cell r="E237">
            <v>3.7942</v>
          </cell>
          <cell r="F237">
            <v>2.8064</v>
          </cell>
        </row>
        <row r="238">
          <cell r="A238" t="str">
            <v>536204001995</v>
          </cell>
          <cell r="B238">
            <v>23.372</v>
          </cell>
          <cell r="C238">
            <v>11.4009</v>
          </cell>
          <cell r="D238">
            <v>3.0518999999999998</v>
          </cell>
          <cell r="E238">
            <v>3.6444999999999999</v>
          </cell>
          <cell r="F238">
            <v>2.6444999999999999</v>
          </cell>
        </row>
        <row r="239">
          <cell r="A239" t="str">
            <v>536600002000</v>
          </cell>
          <cell r="B239">
            <v>1249.0114000000001</v>
          </cell>
          <cell r="C239">
            <v>155.47190000000001</v>
          </cell>
          <cell r="D239">
            <v>34.978000000000002</v>
          </cell>
          <cell r="E239">
            <v>20.2395</v>
          </cell>
          <cell r="F239">
            <v>74.642300000000006</v>
          </cell>
        </row>
        <row r="240">
          <cell r="A240" t="str">
            <v>536600001995</v>
          </cell>
          <cell r="B240">
            <v>1249.0531000000001</v>
          </cell>
          <cell r="C240">
            <v>143.95339999999999</v>
          </cell>
          <cell r="D240">
            <v>32.742100000000001</v>
          </cell>
          <cell r="E240">
            <v>18.780200000000001</v>
          </cell>
          <cell r="F240">
            <v>69.662700000000001</v>
          </cell>
        </row>
        <row r="241">
          <cell r="A241" t="str">
            <v>536600402000</v>
          </cell>
          <cell r="B241">
            <v>150.83869999999999</v>
          </cell>
          <cell r="C241">
            <v>17.889299999999999</v>
          </cell>
          <cell r="D241">
            <v>4.3131000000000004</v>
          </cell>
          <cell r="E241">
            <v>1.5134000000000001</v>
          </cell>
          <cell r="F241">
            <v>9.2959999999999994</v>
          </cell>
        </row>
        <row r="242">
          <cell r="A242" t="str">
            <v>536600401995</v>
          </cell>
          <cell r="B242">
            <v>150.83920000000001</v>
          </cell>
          <cell r="C242">
            <v>16.932700000000001</v>
          </cell>
          <cell r="D242">
            <v>3.9563999999999999</v>
          </cell>
          <cell r="E242">
            <v>1.4611000000000001</v>
          </cell>
          <cell r="F242">
            <v>9.2321000000000009</v>
          </cell>
        </row>
        <row r="243">
          <cell r="A243" t="str">
            <v>536600802000</v>
          </cell>
          <cell r="B243">
            <v>148.62729999999999</v>
          </cell>
          <cell r="C243">
            <v>14.8283</v>
          </cell>
          <cell r="D243">
            <v>2.0804999999999998</v>
          </cell>
          <cell r="E243">
            <v>1.1614</v>
          </cell>
          <cell r="F243">
            <v>9.7626000000000008</v>
          </cell>
        </row>
        <row r="244">
          <cell r="A244" t="str">
            <v>536600801995</v>
          </cell>
          <cell r="B244">
            <v>148.56389999999999</v>
          </cell>
          <cell r="C244">
            <v>13.7182</v>
          </cell>
          <cell r="D244">
            <v>1.9342999999999999</v>
          </cell>
          <cell r="E244">
            <v>0.94110000000000005</v>
          </cell>
          <cell r="F244">
            <v>9.2263999999999999</v>
          </cell>
        </row>
        <row r="245">
          <cell r="A245" t="str">
            <v>536601202000</v>
          </cell>
          <cell r="B245">
            <v>95.183899999999994</v>
          </cell>
          <cell r="C245">
            <v>8.2270000000000003</v>
          </cell>
          <cell r="D245">
            <v>1.0964</v>
          </cell>
          <cell r="E245">
            <v>0.49540000000000001</v>
          </cell>
          <cell r="F245">
            <v>5.242</v>
          </cell>
        </row>
        <row r="246">
          <cell r="A246" t="str">
            <v>536601201995</v>
          </cell>
          <cell r="B246">
            <v>95.185400000000001</v>
          </cell>
          <cell r="C246">
            <v>8.0305</v>
          </cell>
          <cell r="D246">
            <v>1.0099</v>
          </cell>
          <cell r="E246">
            <v>0.47499999999999998</v>
          </cell>
          <cell r="F246">
            <v>5.2045000000000003</v>
          </cell>
        </row>
        <row r="247">
          <cell r="A247" t="str">
            <v>536601602000</v>
          </cell>
          <cell r="B247">
            <v>139.51300000000001</v>
          </cell>
          <cell r="C247">
            <v>26.290400000000002</v>
          </cell>
          <cell r="D247">
            <v>7.194</v>
          </cell>
          <cell r="E247">
            <v>4.2554999999999996</v>
          </cell>
          <cell r="F247">
            <v>9.1974</v>
          </cell>
        </row>
        <row r="248">
          <cell r="A248" t="str">
            <v>536601601995</v>
          </cell>
          <cell r="B248">
            <v>139.46430000000001</v>
          </cell>
          <cell r="C248">
            <v>25.269400000000001</v>
          </cell>
          <cell r="D248">
            <v>6.8963999999999999</v>
          </cell>
          <cell r="E248">
            <v>4.2122999999999999</v>
          </cell>
          <cell r="F248">
            <v>8.6056000000000008</v>
          </cell>
        </row>
        <row r="249">
          <cell r="A249" t="str">
            <v>536602002000</v>
          </cell>
          <cell r="B249">
            <v>137.8184</v>
          </cell>
          <cell r="C249">
            <v>12.416499999999999</v>
          </cell>
          <cell r="D249">
            <v>2.5626000000000002</v>
          </cell>
          <cell r="E249">
            <v>0.94710000000000005</v>
          </cell>
          <cell r="F249">
            <v>7.0126999999999997</v>
          </cell>
        </row>
        <row r="250">
          <cell r="A250" t="str">
            <v>536602001995</v>
          </cell>
          <cell r="B250">
            <v>137.81819999999999</v>
          </cell>
          <cell r="C250">
            <v>12.1778</v>
          </cell>
          <cell r="D250">
            <v>2.4496000000000002</v>
          </cell>
          <cell r="E250">
            <v>0.88400000000000001</v>
          </cell>
          <cell r="F250">
            <v>7.0157999999999996</v>
          </cell>
        </row>
        <row r="251">
          <cell r="A251" t="str">
            <v>536602402000</v>
          </cell>
          <cell r="B251">
            <v>66.081000000000003</v>
          </cell>
          <cell r="C251">
            <v>9.7993000000000006</v>
          </cell>
          <cell r="D251">
            <v>2.5640000000000001</v>
          </cell>
          <cell r="E251">
            <v>1.4894000000000001</v>
          </cell>
          <cell r="F251">
            <v>4.1955999999999998</v>
          </cell>
        </row>
        <row r="252">
          <cell r="A252" t="str">
            <v>536602401995</v>
          </cell>
          <cell r="B252">
            <v>66.079599999999999</v>
          </cell>
          <cell r="C252">
            <v>9.3754000000000008</v>
          </cell>
          <cell r="D252">
            <v>2.3782000000000001</v>
          </cell>
          <cell r="E252">
            <v>1.2018</v>
          </cell>
          <cell r="F252">
            <v>4.1680999999999999</v>
          </cell>
        </row>
        <row r="253">
          <cell r="A253" t="str">
            <v>536602802000</v>
          </cell>
          <cell r="B253">
            <v>136.3107</v>
          </cell>
          <cell r="C253">
            <v>22.604099999999999</v>
          </cell>
          <cell r="D253">
            <v>4.9337999999999997</v>
          </cell>
          <cell r="E253">
            <v>5.2618999999999998</v>
          </cell>
          <cell r="F253">
            <v>8.6831999999999994</v>
          </cell>
        </row>
        <row r="254">
          <cell r="A254" t="str">
            <v>536602801995</v>
          </cell>
          <cell r="B254">
            <v>136.31530000000001</v>
          </cell>
          <cell r="C254">
            <v>20.9514</v>
          </cell>
          <cell r="D254">
            <v>4.5984999999999996</v>
          </cell>
          <cell r="E254">
            <v>5.1181999999999999</v>
          </cell>
          <cell r="F254">
            <v>8.0751000000000008</v>
          </cell>
        </row>
        <row r="255">
          <cell r="A255" t="str">
            <v>536603202000</v>
          </cell>
          <cell r="B255">
            <v>94.354500000000002</v>
          </cell>
          <cell r="C255">
            <v>10.2553</v>
          </cell>
          <cell r="D255">
            <v>1.8985000000000001</v>
          </cell>
          <cell r="E255">
            <v>0.95030000000000003</v>
          </cell>
          <cell r="F255">
            <v>6.0488999999999997</v>
          </cell>
        </row>
        <row r="256">
          <cell r="A256" t="str">
            <v>536603201995</v>
          </cell>
          <cell r="B256">
            <v>94.381100000000004</v>
          </cell>
          <cell r="C256">
            <v>8.7350999999999992</v>
          </cell>
          <cell r="D256">
            <v>1.6515</v>
          </cell>
          <cell r="E256">
            <v>0.86060000000000003</v>
          </cell>
          <cell r="F256">
            <v>5.2172999999999998</v>
          </cell>
        </row>
        <row r="257">
          <cell r="A257" t="str">
            <v>536603602000</v>
          </cell>
          <cell r="B257">
            <v>122.09139999999999</v>
          </cell>
          <cell r="C257">
            <v>11.2301</v>
          </cell>
          <cell r="D257">
            <v>2.8997000000000002</v>
          </cell>
          <cell r="E257">
            <v>1.0194000000000001</v>
          </cell>
          <cell r="F257">
            <v>5.1176000000000004</v>
          </cell>
        </row>
        <row r="258">
          <cell r="A258" t="str">
            <v>536603601995</v>
          </cell>
          <cell r="B258">
            <v>122.07980000000001</v>
          </cell>
          <cell r="C258">
            <v>9.4</v>
          </cell>
          <cell r="D258">
            <v>2.7547000000000001</v>
          </cell>
          <cell r="E258">
            <v>0.82</v>
          </cell>
          <cell r="F258">
            <v>4.1052999999999997</v>
          </cell>
        </row>
        <row r="259">
          <cell r="A259" t="str">
            <v>536604002000</v>
          </cell>
          <cell r="B259">
            <v>57.1965</v>
          </cell>
          <cell r="C259">
            <v>8.9804999999999993</v>
          </cell>
          <cell r="D259">
            <v>2.3067000000000002</v>
          </cell>
          <cell r="E259">
            <v>1.2799</v>
          </cell>
          <cell r="F259">
            <v>4.1593</v>
          </cell>
        </row>
        <row r="260">
          <cell r="A260" t="str">
            <v>536604001995</v>
          </cell>
          <cell r="B260">
            <v>57.247900000000001</v>
          </cell>
          <cell r="C260">
            <v>8.093</v>
          </cell>
          <cell r="D260">
            <v>2.1602000000000001</v>
          </cell>
          <cell r="E260">
            <v>1.1727000000000001</v>
          </cell>
          <cell r="F260">
            <v>3.6936</v>
          </cell>
        </row>
        <row r="261">
          <cell r="A261" t="str">
            <v>536604402000</v>
          </cell>
          <cell r="B261">
            <v>100.996</v>
          </cell>
          <cell r="C261">
            <v>12.9511</v>
          </cell>
          <cell r="D261">
            <v>3.1286999999999998</v>
          </cell>
          <cell r="E261">
            <v>1.8657999999999999</v>
          </cell>
          <cell r="F261">
            <v>5.9269999999999996</v>
          </cell>
        </row>
        <row r="262">
          <cell r="A262" t="str">
            <v>536604401995</v>
          </cell>
          <cell r="B262">
            <v>101.0784</v>
          </cell>
          <cell r="C262">
            <v>11.2699</v>
          </cell>
          <cell r="D262">
            <v>2.9523999999999999</v>
          </cell>
          <cell r="E262">
            <v>1.6334</v>
          </cell>
          <cell r="F262">
            <v>5.1189</v>
          </cell>
        </row>
        <row r="263">
          <cell r="A263" t="str">
            <v>537000002000</v>
          </cell>
          <cell r="B263">
            <v>627.97500000000002</v>
          </cell>
          <cell r="C263">
            <v>132.6404</v>
          </cell>
          <cell r="D263">
            <v>42.323500000000003</v>
          </cell>
          <cell r="E263">
            <v>22.241</v>
          </cell>
          <cell r="F263">
            <v>41.842799999999997</v>
          </cell>
        </row>
        <row r="264">
          <cell r="A264" t="str">
            <v>537000001995</v>
          </cell>
          <cell r="B264">
            <v>627.8904</v>
          </cell>
          <cell r="C264">
            <v>125.5033</v>
          </cell>
          <cell r="D264">
            <v>39.017899999999997</v>
          </cell>
          <cell r="E264">
            <v>18.224499999999999</v>
          </cell>
          <cell r="F264">
            <v>39.680300000000003</v>
          </cell>
        </row>
        <row r="265">
          <cell r="A265" t="str">
            <v>537000402000</v>
          </cell>
          <cell r="B265">
            <v>117.3476</v>
          </cell>
          <cell r="C265">
            <v>21.220500000000001</v>
          </cell>
          <cell r="D265">
            <v>6.4386999999999999</v>
          </cell>
          <cell r="E265">
            <v>3.0135999999999998</v>
          </cell>
          <cell r="F265">
            <v>7.8258999999999999</v>
          </cell>
        </row>
        <row r="266">
          <cell r="A266" t="str">
            <v>537000401995</v>
          </cell>
          <cell r="B266">
            <v>117.3734</v>
          </cell>
          <cell r="C266">
            <v>20.364699999999999</v>
          </cell>
          <cell r="D266">
            <v>6.0366</v>
          </cell>
          <cell r="E266">
            <v>2.8712</v>
          </cell>
          <cell r="F266">
            <v>7.2896000000000001</v>
          </cell>
        </row>
        <row r="267">
          <cell r="A267" t="str">
            <v>537000802000</v>
          </cell>
          <cell r="B267">
            <v>48.726399999999998</v>
          </cell>
          <cell r="C267">
            <v>7.1715999999999998</v>
          </cell>
          <cell r="D267">
            <v>2.2193999999999998</v>
          </cell>
          <cell r="E267">
            <v>1.0138</v>
          </cell>
          <cell r="F267">
            <v>2.4214000000000002</v>
          </cell>
        </row>
        <row r="268">
          <cell r="A268" t="str">
            <v>537000801995</v>
          </cell>
          <cell r="B268">
            <v>48.725999999999999</v>
          </cell>
          <cell r="C268">
            <v>6.6566999999999998</v>
          </cell>
          <cell r="D268">
            <v>2.0163000000000002</v>
          </cell>
          <cell r="E268">
            <v>0.91790000000000005</v>
          </cell>
          <cell r="F268">
            <v>2.3523000000000001</v>
          </cell>
        </row>
        <row r="269">
          <cell r="A269" t="str">
            <v>537001202000</v>
          </cell>
          <cell r="B269">
            <v>83.210700000000003</v>
          </cell>
          <cell r="C269">
            <v>17.9404</v>
          </cell>
          <cell r="D269">
            <v>4.1254999999999997</v>
          </cell>
          <cell r="E269">
            <v>2.0185</v>
          </cell>
          <cell r="F269">
            <v>9.2835000000000001</v>
          </cell>
        </row>
        <row r="270">
          <cell r="A270" t="str">
            <v>537001201995</v>
          </cell>
          <cell r="B270">
            <v>83.162400000000005</v>
          </cell>
          <cell r="C270">
            <v>15.711</v>
          </cell>
          <cell r="D270">
            <v>3.1554000000000002</v>
          </cell>
          <cell r="E270">
            <v>1.3905000000000001</v>
          </cell>
          <cell r="F270">
            <v>8.5840999999999994</v>
          </cell>
        </row>
        <row r="271">
          <cell r="A271" t="str">
            <v>537001602000</v>
          </cell>
          <cell r="B271">
            <v>92.2209</v>
          </cell>
          <cell r="C271">
            <v>20.308399999999999</v>
          </cell>
          <cell r="D271">
            <v>7.6447000000000003</v>
          </cell>
          <cell r="E271">
            <v>3.0152000000000001</v>
          </cell>
          <cell r="F271">
            <v>5.4909999999999997</v>
          </cell>
        </row>
        <row r="272">
          <cell r="A272" t="str">
            <v>537001601995</v>
          </cell>
          <cell r="B272">
            <v>92.1845</v>
          </cell>
          <cell r="C272">
            <v>19.491499999999998</v>
          </cell>
          <cell r="D272">
            <v>7.1611000000000002</v>
          </cell>
          <cell r="E272">
            <v>2.7827000000000002</v>
          </cell>
          <cell r="F272">
            <v>5.4328000000000003</v>
          </cell>
        </row>
        <row r="273">
          <cell r="A273" t="str">
            <v>537002002000</v>
          </cell>
          <cell r="B273">
            <v>61.2712</v>
          </cell>
          <cell r="C273">
            <v>16.172699999999999</v>
          </cell>
          <cell r="D273">
            <v>5.4862000000000002</v>
          </cell>
          <cell r="E273">
            <v>3.3306</v>
          </cell>
          <cell r="F273">
            <v>4.2983000000000002</v>
          </cell>
        </row>
        <row r="274">
          <cell r="A274" t="str">
            <v>537002001995</v>
          </cell>
          <cell r="B274">
            <v>61.246200000000002</v>
          </cell>
          <cell r="C274">
            <v>15.584899999999999</v>
          </cell>
          <cell r="D274">
            <v>5.2092000000000001</v>
          </cell>
          <cell r="E274">
            <v>3.2336</v>
          </cell>
          <cell r="F274">
            <v>4.0972999999999997</v>
          </cell>
        </row>
        <row r="275">
          <cell r="A275" t="str">
            <v>537002402000</v>
          </cell>
          <cell r="B275">
            <v>42.084800000000001</v>
          </cell>
          <cell r="C275">
            <v>6.4656000000000002</v>
          </cell>
          <cell r="D275">
            <v>2.3576000000000001</v>
          </cell>
          <cell r="E275">
            <v>0.72570000000000001</v>
          </cell>
          <cell r="F275">
            <v>2.2490000000000001</v>
          </cell>
        </row>
        <row r="276">
          <cell r="A276" t="str">
            <v>537002401995</v>
          </cell>
          <cell r="B276">
            <v>42.084699999999998</v>
          </cell>
          <cell r="C276">
            <v>6.2446000000000002</v>
          </cell>
          <cell r="D276">
            <v>2.1817000000000002</v>
          </cell>
          <cell r="E276">
            <v>0.67159999999999997</v>
          </cell>
          <cell r="F276">
            <v>2.2448999999999999</v>
          </cell>
        </row>
        <row r="277">
          <cell r="A277" t="str">
            <v>537002802000</v>
          </cell>
          <cell r="B277">
            <v>26.105799999999999</v>
          </cell>
          <cell r="C277">
            <v>8.2636000000000003</v>
          </cell>
          <cell r="D277">
            <v>3.1585000000000001</v>
          </cell>
          <cell r="E277">
            <v>1.1961999999999999</v>
          </cell>
          <cell r="F277">
            <v>2.0617999999999999</v>
          </cell>
        </row>
        <row r="278">
          <cell r="A278" t="str">
            <v>537002801995</v>
          </cell>
          <cell r="B278">
            <v>26.1035</v>
          </cell>
          <cell r="C278">
            <v>7.7834000000000003</v>
          </cell>
          <cell r="D278">
            <v>3.0428000000000002</v>
          </cell>
          <cell r="E278">
            <v>1.0641</v>
          </cell>
          <cell r="F278">
            <v>2.0156999999999998</v>
          </cell>
        </row>
        <row r="279">
          <cell r="A279" t="str">
            <v>537003202000</v>
          </cell>
          <cell r="B279">
            <v>30.269400000000001</v>
          </cell>
          <cell r="C279">
            <v>5.2290000000000001</v>
          </cell>
          <cell r="D279">
            <v>2.1307999999999998</v>
          </cell>
          <cell r="E279">
            <v>0.64490000000000003</v>
          </cell>
          <cell r="F279">
            <v>1.5198</v>
          </cell>
        </row>
        <row r="280">
          <cell r="A280" t="str">
            <v>537003201995</v>
          </cell>
          <cell r="B280">
            <v>30.2698</v>
          </cell>
          <cell r="C280">
            <v>4.9977999999999998</v>
          </cell>
          <cell r="D280">
            <v>1.9832000000000001</v>
          </cell>
          <cell r="E280">
            <v>0.63039999999999996</v>
          </cell>
          <cell r="F280">
            <v>1.5095000000000001</v>
          </cell>
        </row>
        <row r="281">
          <cell r="A281" t="str">
            <v>537003602000</v>
          </cell>
          <cell r="B281">
            <v>42.408299999999997</v>
          </cell>
          <cell r="C281">
            <v>8.7604000000000006</v>
          </cell>
          <cell r="D281">
            <v>3.2530000000000001</v>
          </cell>
          <cell r="E281">
            <v>1.1180000000000001</v>
          </cell>
          <cell r="F281">
            <v>2.1133000000000002</v>
          </cell>
        </row>
        <row r="282">
          <cell r="A282" t="str">
            <v>537003601995</v>
          </cell>
          <cell r="B282">
            <v>42.408099999999997</v>
          </cell>
          <cell r="C282">
            <v>8.327</v>
          </cell>
          <cell r="D282">
            <v>2.9508000000000001</v>
          </cell>
          <cell r="E282">
            <v>1.3555999999999999</v>
          </cell>
          <cell r="F282">
            <v>2.0623</v>
          </cell>
        </row>
        <row r="283">
          <cell r="A283" t="str">
            <v>537004002000</v>
          </cell>
          <cell r="B283">
            <v>84.329899999999995</v>
          </cell>
          <cell r="C283">
            <v>21.1082</v>
          </cell>
          <cell r="D283">
            <v>5.5091000000000001</v>
          </cell>
          <cell r="E283">
            <v>6.1645000000000003</v>
          </cell>
          <cell r="F283">
            <v>4.5788000000000002</v>
          </cell>
        </row>
        <row r="284">
          <cell r="A284" t="str">
            <v>537004001995</v>
          </cell>
          <cell r="B284">
            <v>84.331800000000001</v>
          </cell>
          <cell r="C284">
            <v>20.341699999999999</v>
          </cell>
          <cell r="D284">
            <v>5.2808000000000002</v>
          </cell>
          <cell r="E284">
            <v>3.3069000000000002</v>
          </cell>
          <cell r="F284">
            <v>4.0918000000000001</v>
          </cell>
        </row>
        <row r="285">
          <cell r="A285" t="str">
            <v>537400002000</v>
          </cell>
          <cell r="B285">
            <v>918.19550000000004</v>
          </cell>
          <cell r="C285">
            <v>163.11420000000001</v>
          </cell>
          <cell r="D285">
            <v>52.023899999999998</v>
          </cell>
          <cell r="E285">
            <v>23.419799999999999</v>
          </cell>
          <cell r="F285">
            <v>59.924999999999997</v>
          </cell>
        </row>
        <row r="286">
          <cell r="A286" t="str">
            <v>537400001995</v>
          </cell>
          <cell r="B286">
            <v>918.13250000000005</v>
          </cell>
          <cell r="C286">
            <v>158.2842</v>
          </cell>
          <cell r="D286">
            <v>49.809399999999997</v>
          </cell>
          <cell r="E286">
            <v>21.7699</v>
          </cell>
          <cell r="F286">
            <v>59.516599999999997</v>
          </cell>
        </row>
        <row r="287">
          <cell r="A287" t="str">
            <v>537400402000</v>
          </cell>
          <cell r="B287">
            <v>37.859699999999997</v>
          </cell>
          <cell r="C287">
            <v>8.8554999999999993</v>
          </cell>
          <cell r="D287">
            <v>3.2587000000000002</v>
          </cell>
          <cell r="E287">
            <v>1.0362</v>
          </cell>
          <cell r="F287">
            <v>3.0939999999999999</v>
          </cell>
        </row>
        <row r="288">
          <cell r="A288" t="str">
            <v>537400401995</v>
          </cell>
          <cell r="B288">
            <v>37.858899999999998</v>
          </cell>
          <cell r="C288">
            <v>8.6038999999999994</v>
          </cell>
          <cell r="D288">
            <v>3.1204000000000001</v>
          </cell>
          <cell r="E288">
            <v>0.96</v>
          </cell>
          <cell r="F288">
            <v>3.0533000000000001</v>
          </cell>
        </row>
        <row r="289">
          <cell r="A289" t="str">
            <v>537400802000</v>
          </cell>
          <cell r="B289">
            <v>63.0794</v>
          </cell>
          <cell r="C289">
            <v>11.316000000000001</v>
          </cell>
          <cell r="D289">
            <v>3.8786999999999998</v>
          </cell>
          <cell r="E289">
            <v>0.96479999999999999</v>
          </cell>
          <cell r="F289">
            <v>4.9043000000000001</v>
          </cell>
        </row>
        <row r="290">
          <cell r="A290" t="str">
            <v>537400801995</v>
          </cell>
          <cell r="B290">
            <v>63.081200000000003</v>
          </cell>
          <cell r="C290">
            <v>11.1211</v>
          </cell>
          <cell r="D290">
            <v>3.7713000000000001</v>
          </cell>
          <cell r="E290">
            <v>0.93020000000000003</v>
          </cell>
          <cell r="F290">
            <v>4.9002999999999997</v>
          </cell>
        </row>
        <row r="291">
          <cell r="A291" t="str">
            <v>537401202000</v>
          </cell>
          <cell r="B291">
            <v>95.376199999999997</v>
          </cell>
          <cell r="C291">
            <v>23.053599999999999</v>
          </cell>
          <cell r="D291">
            <v>9.2327999999999992</v>
          </cell>
          <cell r="E291">
            <v>3.0870000000000002</v>
          </cell>
          <cell r="F291">
            <v>6.4516</v>
          </cell>
        </row>
        <row r="292">
          <cell r="A292" t="str">
            <v>537401201995</v>
          </cell>
          <cell r="B292">
            <v>95.334900000000005</v>
          </cell>
          <cell r="C292">
            <v>22.5139</v>
          </cell>
          <cell r="D292">
            <v>9.0195000000000007</v>
          </cell>
          <cell r="E292">
            <v>2.8125</v>
          </cell>
          <cell r="F292">
            <v>6.4104999999999999</v>
          </cell>
        </row>
        <row r="293">
          <cell r="A293" t="str">
            <v>537401602000</v>
          </cell>
          <cell r="B293">
            <v>50.455300000000001</v>
          </cell>
          <cell r="C293">
            <v>6.8129999999999997</v>
          </cell>
          <cell r="D293">
            <v>2.0621</v>
          </cell>
          <cell r="E293">
            <v>1.1318999999999999</v>
          </cell>
          <cell r="F293">
            <v>2.1375000000000002</v>
          </cell>
        </row>
        <row r="294">
          <cell r="A294" t="str">
            <v>537401601995</v>
          </cell>
          <cell r="B294">
            <v>50.456000000000003</v>
          </cell>
          <cell r="C294">
            <v>6.3605</v>
          </cell>
          <cell r="D294">
            <v>1.9722</v>
          </cell>
          <cell r="E294">
            <v>1.046</v>
          </cell>
          <cell r="F294">
            <v>2.1215999999999999</v>
          </cell>
        </row>
        <row r="295">
          <cell r="A295" t="str">
            <v>537402002000</v>
          </cell>
          <cell r="B295">
            <v>85.823300000000003</v>
          </cell>
          <cell r="C295">
            <v>13.588100000000001</v>
          </cell>
          <cell r="D295">
            <v>4.4756</v>
          </cell>
          <cell r="E295">
            <v>3.2275999999999998</v>
          </cell>
          <cell r="F295">
            <v>3.7440000000000002</v>
          </cell>
        </row>
        <row r="296">
          <cell r="A296" t="str">
            <v>537402001995</v>
          </cell>
          <cell r="B296">
            <v>85.8232</v>
          </cell>
          <cell r="C296">
            <v>13.2241</v>
          </cell>
          <cell r="D296">
            <v>4.3663999999999996</v>
          </cell>
          <cell r="E296">
            <v>2.9550000000000001</v>
          </cell>
          <cell r="F296">
            <v>3.7118000000000002</v>
          </cell>
        </row>
        <row r="297">
          <cell r="A297" t="str">
            <v>537402402000</v>
          </cell>
          <cell r="B297">
            <v>54.991599999999998</v>
          </cell>
          <cell r="C297">
            <v>8.4146999999999998</v>
          </cell>
          <cell r="D297">
            <v>2.6305999999999998</v>
          </cell>
          <cell r="E297">
            <v>1.1015999999999999</v>
          </cell>
          <cell r="F297">
            <v>2.8788</v>
          </cell>
        </row>
        <row r="298">
          <cell r="A298" t="str">
            <v>537402401995</v>
          </cell>
          <cell r="B298">
            <v>54.991700000000002</v>
          </cell>
          <cell r="C298">
            <v>8.2497000000000007</v>
          </cell>
          <cell r="D298">
            <v>2.5369000000000002</v>
          </cell>
          <cell r="E298">
            <v>1.0651999999999999</v>
          </cell>
          <cell r="F298">
            <v>2.8637999999999999</v>
          </cell>
        </row>
        <row r="299">
          <cell r="A299" t="str">
            <v>537402802000</v>
          </cell>
          <cell r="B299">
            <v>55.975499999999997</v>
          </cell>
          <cell r="C299">
            <v>9.5390999999999995</v>
          </cell>
          <cell r="D299">
            <v>2.2949000000000002</v>
          </cell>
          <cell r="E299">
            <v>1.0936999999999999</v>
          </cell>
          <cell r="F299">
            <v>4.8769999999999998</v>
          </cell>
        </row>
        <row r="300">
          <cell r="A300" t="str">
            <v>537402801995</v>
          </cell>
          <cell r="B300">
            <v>55.973599999999998</v>
          </cell>
          <cell r="C300">
            <v>9.3359000000000005</v>
          </cell>
          <cell r="D300">
            <v>2.1861999999999999</v>
          </cell>
          <cell r="E300">
            <v>1.0945</v>
          </cell>
          <cell r="F300">
            <v>4.8388</v>
          </cell>
        </row>
        <row r="301">
          <cell r="A301" t="str">
            <v>537403202000</v>
          </cell>
          <cell r="B301">
            <v>71.783900000000003</v>
          </cell>
          <cell r="C301">
            <v>12.911799999999999</v>
          </cell>
          <cell r="D301">
            <v>3.7892000000000001</v>
          </cell>
          <cell r="E301">
            <v>1.5044999999999999</v>
          </cell>
          <cell r="F301">
            <v>5.6078000000000001</v>
          </cell>
        </row>
        <row r="302">
          <cell r="A302" t="str">
            <v>537403201995</v>
          </cell>
          <cell r="B302">
            <v>71.784000000000006</v>
          </cell>
          <cell r="C302">
            <v>12.3781</v>
          </cell>
          <cell r="D302">
            <v>3.4033000000000002</v>
          </cell>
          <cell r="E302">
            <v>1.5859000000000001</v>
          </cell>
          <cell r="F302">
            <v>5.5488999999999997</v>
          </cell>
        </row>
        <row r="303">
          <cell r="A303" t="str">
            <v>537403602000</v>
          </cell>
          <cell r="B303">
            <v>53.771999999999998</v>
          </cell>
          <cell r="C303">
            <v>9.5942000000000007</v>
          </cell>
          <cell r="D303">
            <v>2.9146000000000001</v>
          </cell>
          <cell r="E303">
            <v>1.7630999999999999</v>
          </cell>
          <cell r="F303">
            <v>2.6223999999999998</v>
          </cell>
        </row>
        <row r="304">
          <cell r="A304" t="str">
            <v>537403601995</v>
          </cell>
          <cell r="B304">
            <v>53.773499999999999</v>
          </cell>
          <cell r="C304">
            <v>9.1934000000000005</v>
          </cell>
          <cell r="D304">
            <v>2.8635999999999999</v>
          </cell>
          <cell r="E304">
            <v>1.6349</v>
          </cell>
          <cell r="F304">
            <v>2.5573999999999999</v>
          </cell>
        </row>
        <row r="305">
          <cell r="A305" t="str">
            <v>537404002000</v>
          </cell>
          <cell r="B305">
            <v>114.625</v>
          </cell>
          <cell r="C305">
            <v>17.820799999999998</v>
          </cell>
          <cell r="D305">
            <v>4.4969000000000001</v>
          </cell>
          <cell r="E305">
            <v>2.0427</v>
          </cell>
          <cell r="F305">
            <v>8.8879999999999999</v>
          </cell>
        </row>
        <row r="306">
          <cell r="A306" t="str">
            <v>537404001995</v>
          </cell>
          <cell r="B306">
            <v>114.6172</v>
          </cell>
          <cell r="C306">
            <v>17.2881</v>
          </cell>
          <cell r="D306">
            <v>4.2203999999999997</v>
          </cell>
          <cell r="E306">
            <v>1.8262</v>
          </cell>
          <cell r="F306">
            <v>8.8787000000000003</v>
          </cell>
        </row>
        <row r="307">
          <cell r="A307" t="str">
            <v>537404402000</v>
          </cell>
          <cell r="B307">
            <v>63.023600000000002</v>
          </cell>
          <cell r="C307">
            <v>12.146000000000001</v>
          </cell>
          <cell r="D307">
            <v>3.9445999999999999</v>
          </cell>
          <cell r="E307">
            <v>1.7663</v>
          </cell>
          <cell r="F307">
            <v>4.2141999999999999</v>
          </cell>
        </row>
        <row r="308">
          <cell r="A308" t="str">
            <v>537404401995</v>
          </cell>
          <cell r="B308">
            <v>63.009599999999999</v>
          </cell>
          <cell r="C308">
            <v>11.7842</v>
          </cell>
          <cell r="D308">
            <v>3.6956000000000002</v>
          </cell>
          <cell r="E308">
            <v>1.4918</v>
          </cell>
          <cell r="F308">
            <v>4.1820000000000004</v>
          </cell>
        </row>
        <row r="309">
          <cell r="A309" t="str">
            <v>537404802000</v>
          </cell>
          <cell r="B309">
            <v>53.268999999999998</v>
          </cell>
          <cell r="C309">
            <v>15.8271</v>
          </cell>
          <cell r="D309">
            <v>5.468</v>
          </cell>
          <cell r="E309">
            <v>2.0688</v>
          </cell>
          <cell r="F309">
            <v>5.7609000000000004</v>
          </cell>
        </row>
        <row r="310">
          <cell r="A310" t="str">
            <v>537404801995</v>
          </cell>
          <cell r="B310">
            <v>53.269500000000001</v>
          </cell>
          <cell r="C310">
            <v>15.3447</v>
          </cell>
          <cell r="D310">
            <v>5.1647999999999996</v>
          </cell>
          <cell r="E310">
            <v>1.8673</v>
          </cell>
          <cell r="F310">
            <v>5.7392000000000003</v>
          </cell>
        </row>
        <row r="311">
          <cell r="A311" t="str">
            <v>537405202000</v>
          </cell>
          <cell r="B311">
            <v>118.161</v>
          </cell>
          <cell r="C311">
            <v>13.234299999999999</v>
          </cell>
          <cell r="D311">
            <v>3.5771999999999999</v>
          </cell>
          <cell r="E311">
            <v>2.6316000000000002</v>
          </cell>
          <cell r="F311">
            <v>4.7445000000000004</v>
          </cell>
        </row>
        <row r="312">
          <cell r="A312" t="str">
            <v>537405201995</v>
          </cell>
          <cell r="B312">
            <v>118.1592</v>
          </cell>
          <cell r="C312">
            <v>12.8866</v>
          </cell>
          <cell r="D312">
            <v>3.4887999999999999</v>
          </cell>
          <cell r="E312">
            <v>2.5004</v>
          </cell>
          <cell r="F312">
            <v>4.7103000000000002</v>
          </cell>
        </row>
        <row r="313">
          <cell r="A313" t="str">
            <v>537800002000</v>
          </cell>
          <cell r="B313">
            <v>437.60300000000001</v>
          </cell>
          <cell r="C313">
            <v>100.5102</v>
          </cell>
          <cell r="D313">
            <v>45.352200000000003</v>
          </cell>
          <cell r="E313">
            <v>9.9586000000000006</v>
          </cell>
          <cell r="F313">
            <v>25.9163</v>
          </cell>
        </row>
        <row r="314">
          <cell r="A314" t="str">
            <v>537800001995</v>
          </cell>
          <cell r="B314">
            <v>437.661</v>
          </cell>
          <cell r="C314">
            <v>95.697800000000001</v>
          </cell>
          <cell r="D314">
            <v>44.106900000000003</v>
          </cell>
          <cell r="E314">
            <v>8.6995000000000005</v>
          </cell>
          <cell r="F314">
            <v>24.934999999999999</v>
          </cell>
        </row>
        <row r="315">
          <cell r="A315" t="str">
            <v>537800402000</v>
          </cell>
          <cell r="B315">
            <v>83.1203</v>
          </cell>
          <cell r="C315">
            <v>30.184899999999999</v>
          </cell>
          <cell r="D315">
            <v>14.945499999999999</v>
          </cell>
          <cell r="E315">
            <v>2.9588000000000001</v>
          </cell>
          <cell r="F315">
            <v>5.8944999999999999</v>
          </cell>
        </row>
        <row r="316">
          <cell r="A316" t="str">
            <v>537800401995</v>
          </cell>
          <cell r="B316">
            <v>83.118600000000001</v>
          </cell>
          <cell r="C316">
            <v>29.596699999999998</v>
          </cell>
          <cell r="D316">
            <v>14.7233</v>
          </cell>
          <cell r="E316">
            <v>2.5089000000000001</v>
          </cell>
          <cell r="F316">
            <v>5.8044000000000002</v>
          </cell>
        </row>
        <row r="317">
          <cell r="A317" t="str">
            <v>537800802000</v>
          </cell>
          <cell r="B317">
            <v>27.383500000000002</v>
          </cell>
          <cell r="C317">
            <v>7.3628999999999998</v>
          </cell>
          <cell r="D317">
            <v>2.9632000000000001</v>
          </cell>
          <cell r="E317">
            <v>0.96750000000000003</v>
          </cell>
          <cell r="F317">
            <v>2.2677</v>
          </cell>
        </row>
        <row r="318">
          <cell r="A318" t="str">
            <v>537800801995</v>
          </cell>
          <cell r="B318">
            <v>27.379000000000001</v>
          </cell>
          <cell r="C318">
            <v>7.1919000000000004</v>
          </cell>
          <cell r="D318">
            <v>2.8441000000000001</v>
          </cell>
          <cell r="E318">
            <v>0.89129999999999998</v>
          </cell>
          <cell r="F318">
            <v>2.2008999999999999</v>
          </cell>
        </row>
        <row r="319">
          <cell r="A319" t="str">
            <v>537801202000</v>
          </cell>
          <cell r="B319">
            <v>67.490499999999997</v>
          </cell>
          <cell r="C319">
            <v>10.193199999999999</v>
          </cell>
          <cell r="D319">
            <v>4.0435999999999996</v>
          </cell>
          <cell r="E319">
            <v>0.85489999999999999</v>
          </cell>
          <cell r="F319">
            <v>2.9628999999999999</v>
          </cell>
        </row>
        <row r="320">
          <cell r="A320" t="str">
            <v>537801201995</v>
          </cell>
          <cell r="B320">
            <v>67.552400000000006</v>
          </cell>
          <cell r="C320">
            <v>8.1716999999999995</v>
          </cell>
          <cell r="D320">
            <v>3.7641</v>
          </cell>
          <cell r="E320">
            <v>0.66290000000000004</v>
          </cell>
          <cell r="F320">
            <v>2.3864000000000001</v>
          </cell>
        </row>
        <row r="321">
          <cell r="A321" t="str">
            <v>537801602000</v>
          </cell>
          <cell r="B321">
            <v>37.326799999999999</v>
          </cell>
          <cell r="C321">
            <v>9.5357000000000003</v>
          </cell>
          <cell r="D321">
            <v>4.4629000000000003</v>
          </cell>
          <cell r="E321">
            <v>0.74450000000000005</v>
          </cell>
          <cell r="F321">
            <v>2.3692000000000002</v>
          </cell>
        </row>
        <row r="322">
          <cell r="A322" t="str">
            <v>537801601995</v>
          </cell>
          <cell r="B322">
            <v>37.331200000000003</v>
          </cell>
          <cell r="C322">
            <v>9.2157999999999998</v>
          </cell>
          <cell r="D322">
            <v>4.3737000000000004</v>
          </cell>
          <cell r="E322">
            <v>0.752</v>
          </cell>
          <cell r="F322">
            <v>2.2744</v>
          </cell>
        </row>
        <row r="323">
          <cell r="A323" t="str">
            <v>537802002000</v>
          </cell>
          <cell r="B323">
            <v>39.968600000000002</v>
          </cell>
          <cell r="C323">
            <v>6.0381</v>
          </cell>
          <cell r="D323">
            <v>3.1886999999999999</v>
          </cell>
          <cell r="E323">
            <v>0.33539999999999998</v>
          </cell>
          <cell r="F323">
            <v>1.5964</v>
          </cell>
        </row>
        <row r="324">
          <cell r="A324" t="str">
            <v>537802001995</v>
          </cell>
          <cell r="B324">
            <v>39.969099999999997</v>
          </cell>
          <cell r="C324">
            <v>5.7502000000000004</v>
          </cell>
          <cell r="D324">
            <v>3.0314000000000001</v>
          </cell>
          <cell r="E324">
            <v>0.31640000000000001</v>
          </cell>
          <cell r="F324">
            <v>1.5513999999999999</v>
          </cell>
        </row>
        <row r="325">
          <cell r="A325" t="str">
            <v>537802402000</v>
          </cell>
          <cell r="B325">
            <v>68.834699999999998</v>
          </cell>
          <cell r="C325">
            <v>13.4237</v>
          </cell>
          <cell r="D325">
            <v>5.0655999999999999</v>
          </cell>
          <cell r="E325">
            <v>1.8952</v>
          </cell>
          <cell r="F325">
            <v>4.5225</v>
          </cell>
        </row>
        <row r="326">
          <cell r="A326" t="str">
            <v>537802401995</v>
          </cell>
          <cell r="B326">
            <v>68.835300000000004</v>
          </cell>
          <cell r="C326">
            <v>13.044</v>
          </cell>
          <cell r="D326">
            <v>4.9010999999999996</v>
          </cell>
          <cell r="E326">
            <v>1.6336999999999999</v>
          </cell>
          <cell r="F326">
            <v>4.5073999999999996</v>
          </cell>
        </row>
        <row r="327">
          <cell r="A327" t="str">
            <v>537802802000</v>
          </cell>
          <cell r="B327">
            <v>38.815199999999997</v>
          </cell>
          <cell r="C327">
            <v>9.8836999999999993</v>
          </cell>
          <cell r="D327">
            <v>4.7605000000000004</v>
          </cell>
          <cell r="E327">
            <v>0.64729999999999999</v>
          </cell>
          <cell r="F327">
            <v>2.3479000000000001</v>
          </cell>
        </row>
        <row r="328">
          <cell r="A328" t="str">
            <v>537802801995</v>
          </cell>
          <cell r="B328">
            <v>38.816299999999998</v>
          </cell>
          <cell r="C328">
            <v>9.1287000000000003</v>
          </cell>
          <cell r="D328">
            <v>4.6032000000000002</v>
          </cell>
          <cell r="E328">
            <v>0.57520000000000004</v>
          </cell>
          <cell r="F328">
            <v>2.2928999999999999</v>
          </cell>
        </row>
        <row r="329">
          <cell r="A329" t="str">
            <v>537803202000</v>
          </cell>
          <cell r="B329">
            <v>74.663399999999996</v>
          </cell>
          <cell r="C329">
            <v>13.888</v>
          </cell>
          <cell r="D329">
            <v>5.9222000000000001</v>
          </cell>
          <cell r="E329">
            <v>1.5549999999999999</v>
          </cell>
          <cell r="F329">
            <v>3.9552</v>
          </cell>
        </row>
        <row r="330">
          <cell r="A330" t="str">
            <v>537803201995</v>
          </cell>
          <cell r="B330">
            <v>74.659099999999995</v>
          </cell>
          <cell r="C330">
            <v>13.598800000000001</v>
          </cell>
          <cell r="D330">
            <v>5.8659999999999997</v>
          </cell>
          <cell r="E330">
            <v>1.3591</v>
          </cell>
          <cell r="F330">
            <v>3.9171999999999998</v>
          </cell>
        </row>
        <row r="331">
          <cell r="A331" t="str">
            <v>538200002000</v>
          </cell>
          <cell r="B331">
            <v>1153.5128</v>
          </cell>
          <cell r="C331">
            <v>244.22929999999999</v>
          </cell>
          <cell r="D331">
            <v>77.120999999999995</v>
          </cell>
          <cell r="E331">
            <v>25.047699999999999</v>
          </cell>
          <cell r="F331">
            <v>87.948700000000002</v>
          </cell>
        </row>
        <row r="332">
          <cell r="A332" t="str">
            <v>538200001995</v>
          </cell>
          <cell r="B332">
            <v>1153.4603999999999</v>
          </cell>
          <cell r="C332">
            <v>236.3673</v>
          </cell>
          <cell r="D332">
            <v>73.592200000000005</v>
          </cell>
          <cell r="E332">
            <v>24.111999999999998</v>
          </cell>
          <cell r="F332">
            <v>86.918199999999999</v>
          </cell>
        </row>
        <row r="333">
          <cell r="A333" t="str">
            <v>538200402000</v>
          </cell>
          <cell r="B333">
            <v>34.771000000000001</v>
          </cell>
          <cell r="C333">
            <v>6.6734999999999998</v>
          </cell>
          <cell r="D333">
            <v>2.4941</v>
          </cell>
          <cell r="E333">
            <v>1.3187</v>
          </cell>
          <cell r="F333">
            <v>1.5562</v>
          </cell>
        </row>
        <row r="334">
          <cell r="A334" t="str">
            <v>538200401995</v>
          </cell>
          <cell r="B334">
            <v>34.733600000000003</v>
          </cell>
          <cell r="C334">
            <v>6.2660999999999998</v>
          </cell>
          <cell r="D334">
            <v>2.2075</v>
          </cell>
          <cell r="E334">
            <v>1.3115000000000001</v>
          </cell>
          <cell r="F334">
            <v>1.4923</v>
          </cell>
        </row>
        <row r="335">
          <cell r="A335" t="str">
            <v>538200802000</v>
          </cell>
          <cell r="B335">
            <v>48.297899999999998</v>
          </cell>
          <cell r="C335">
            <v>9.7963000000000005</v>
          </cell>
          <cell r="D335">
            <v>3.6164999999999998</v>
          </cell>
          <cell r="E335">
            <v>0.6744</v>
          </cell>
          <cell r="F335">
            <v>3.0284</v>
          </cell>
        </row>
        <row r="336">
          <cell r="A336" t="str">
            <v>538200801995</v>
          </cell>
          <cell r="B336">
            <v>48.298200000000001</v>
          </cell>
          <cell r="C336">
            <v>9.5100999999999996</v>
          </cell>
          <cell r="D336">
            <v>3.464</v>
          </cell>
          <cell r="E336">
            <v>0.67400000000000004</v>
          </cell>
          <cell r="F336">
            <v>3.0070000000000001</v>
          </cell>
        </row>
        <row r="337">
          <cell r="A337" t="str">
            <v>538201202000</v>
          </cell>
          <cell r="B337">
            <v>82.718400000000003</v>
          </cell>
          <cell r="C337">
            <v>16.197800000000001</v>
          </cell>
          <cell r="D337">
            <v>5.0151000000000003</v>
          </cell>
          <cell r="E337">
            <v>2.464</v>
          </cell>
          <cell r="F337">
            <v>5.5498000000000003</v>
          </cell>
        </row>
        <row r="338">
          <cell r="A338" t="str">
            <v>538201201995</v>
          </cell>
          <cell r="B338">
            <v>82.738100000000003</v>
          </cell>
          <cell r="C338">
            <v>15.0151</v>
          </cell>
          <cell r="D338">
            <v>4.5412999999999997</v>
          </cell>
          <cell r="E338">
            <v>2.3685</v>
          </cell>
          <cell r="F338">
            <v>5.3791000000000002</v>
          </cell>
        </row>
        <row r="339">
          <cell r="A339" t="str">
            <v>538201602000</v>
          </cell>
          <cell r="B339">
            <v>69.9923</v>
          </cell>
          <cell r="C339">
            <v>11.988</v>
          </cell>
          <cell r="D339">
            <v>3.4500999999999999</v>
          </cell>
          <cell r="E339">
            <v>0.98309999999999997</v>
          </cell>
          <cell r="F339">
            <v>5.1795</v>
          </cell>
        </row>
        <row r="340">
          <cell r="A340" t="str">
            <v>538201601995</v>
          </cell>
          <cell r="B340">
            <v>70.078900000000004</v>
          </cell>
          <cell r="C340">
            <v>10.9505</v>
          </cell>
          <cell r="D340">
            <v>3.2890000000000001</v>
          </cell>
          <cell r="E340">
            <v>0.9476</v>
          </cell>
          <cell r="F340">
            <v>5.1440000000000001</v>
          </cell>
        </row>
        <row r="341">
          <cell r="A341" t="str">
            <v>538202002000</v>
          </cell>
          <cell r="B341">
            <v>105.9379</v>
          </cell>
          <cell r="C341">
            <v>20.3172</v>
          </cell>
          <cell r="D341">
            <v>6.1726000000000001</v>
          </cell>
          <cell r="E341">
            <v>1.7468999999999999</v>
          </cell>
          <cell r="F341">
            <v>7.6959</v>
          </cell>
        </row>
        <row r="342">
          <cell r="A342" t="str">
            <v>538202001995</v>
          </cell>
          <cell r="B342">
            <v>105.7987</v>
          </cell>
          <cell r="C342">
            <v>20.069700000000001</v>
          </cell>
          <cell r="D342">
            <v>5.8733000000000004</v>
          </cell>
          <cell r="E342">
            <v>1.728</v>
          </cell>
          <cell r="F342">
            <v>7.7668999999999997</v>
          </cell>
        </row>
        <row r="343">
          <cell r="A343" t="str">
            <v>538202402000</v>
          </cell>
          <cell r="B343">
            <v>76.186400000000006</v>
          </cell>
          <cell r="C343">
            <v>18.351199999999999</v>
          </cell>
          <cell r="D343">
            <v>6.1897000000000002</v>
          </cell>
          <cell r="E343">
            <v>1.6122000000000001</v>
          </cell>
          <cell r="F343">
            <v>6.0998999999999999</v>
          </cell>
        </row>
        <row r="344">
          <cell r="A344" t="str">
            <v>538202401995</v>
          </cell>
          <cell r="B344">
            <v>76.187700000000007</v>
          </cell>
          <cell r="C344">
            <v>17.967400000000001</v>
          </cell>
          <cell r="D344">
            <v>6.0430000000000001</v>
          </cell>
          <cell r="E344">
            <v>1.6417999999999999</v>
          </cell>
          <cell r="F344">
            <v>6.0507</v>
          </cell>
        </row>
        <row r="345">
          <cell r="A345" t="str">
            <v>538202802000</v>
          </cell>
          <cell r="B345">
            <v>65.524500000000003</v>
          </cell>
          <cell r="C345">
            <v>13.535399999999999</v>
          </cell>
          <cell r="D345">
            <v>5.0875000000000004</v>
          </cell>
          <cell r="E345">
            <v>1.1183000000000001</v>
          </cell>
          <cell r="F345">
            <v>4.8939000000000004</v>
          </cell>
        </row>
        <row r="346">
          <cell r="A346" t="str">
            <v>538202801995</v>
          </cell>
          <cell r="B346">
            <v>65.524799999999999</v>
          </cell>
          <cell r="C346">
            <v>13.208399999999999</v>
          </cell>
          <cell r="D346">
            <v>4.9596</v>
          </cell>
          <cell r="E346">
            <v>1.1136999999999999</v>
          </cell>
          <cell r="F346">
            <v>4.8693999999999997</v>
          </cell>
        </row>
        <row r="347">
          <cell r="A347" t="str">
            <v>538203202000</v>
          </cell>
          <cell r="B347">
            <v>34.800400000000003</v>
          </cell>
          <cell r="C347">
            <v>8.8826000000000001</v>
          </cell>
          <cell r="D347">
            <v>2.4910999999999999</v>
          </cell>
          <cell r="E347">
            <v>1.3754</v>
          </cell>
          <cell r="F347">
            <v>2.8570000000000002</v>
          </cell>
        </row>
        <row r="348">
          <cell r="A348" t="str">
            <v>538203201995</v>
          </cell>
          <cell r="B348">
            <v>34.8292</v>
          </cell>
          <cell r="C348">
            <v>8.7268000000000008</v>
          </cell>
          <cell r="D348">
            <v>2.3035999999999999</v>
          </cell>
          <cell r="E348">
            <v>1.3144</v>
          </cell>
          <cell r="F348">
            <v>2.8348</v>
          </cell>
        </row>
        <row r="349">
          <cell r="A349" t="str">
            <v>538203602000</v>
          </cell>
          <cell r="B349">
            <v>78.084599999999995</v>
          </cell>
          <cell r="C349">
            <v>12.906599999999999</v>
          </cell>
          <cell r="D349">
            <v>3.3485999999999998</v>
          </cell>
          <cell r="E349">
            <v>1.2403999999999999</v>
          </cell>
          <cell r="F349">
            <v>5.9983000000000004</v>
          </cell>
        </row>
        <row r="350">
          <cell r="A350" t="str">
            <v>538203601995</v>
          </cell>
          <cell r="B350">
            <v>78.084500000000006</v>
          </cell>
          <cell r="C350">
            <v>12.5814</v>
          </cell>
          <cell r="D350">
            <v>3.1185999999999998</v>
          </cell>
          <cell r="E350">
            <v>1.1910000000000001</v>
          </cell>
          <cell r="F350">
            <v>5.9874000000000001</v>
          </cell>
        </row>
        <row r="351">
          <cell r="A351" t="str">
            <v>538204002000</v>
          </cell>
          <cell r="B351">
            <v>50.638800000000003</v>
          </cell>
          <cell r="C351">
            <v>11.0623</v>
          </cell>
          <cell r="D351">
            <v>3.5680999999999998</v>
          </cell>
          <cell r="E351">
            <v>0.7147</v>
          </cell>
          <cell r="F351">
            <v>4.5586000000000002</v>
          </cell>
        </row>
        <row r="352">
          <cell r="A352" t="str">
            <v>538204001995</v>
          </cell>
          <cell r="B352">
            <v>50.6389</v>
          </cell>
          <cell r="C352">
            <v>10.964700000000001</v>
          </cell>
          <cell r="D352">
            <v>3.4965000000000002</v>
          </cell>
          <cell r="E352">
            <v>0.70669999999999999</v>
          </cell>
          <cell r="F352">
            <v>4.5505000000000004</v>
          </cell>
        </row>
        <row r="353">
          <cell r="A353" t="str">
            <v>538204402000</v>
          </cell>
          <cell r="B353">
            <v>35.791800000000002</v>
          </cell>
          <cell r="C353">
            <v>9.3523999999999994</v>
          </cell>
          <cell r="D353">
            <v>3.6962000000000002</v>
          </cell>
          <cell r="E353">
            <v>1.2184999999999999</v>
          </cell>
          <cell r="F353">
            <v>2.1099000000000001</v>
          </cell>
        </row>
        <row r="354">
          <cell r="A354" t="str">
            <v>538204401995</v>
          </cell>
          <cell r="B354">
            <v>35.791400000000003</v>
          </cell>
          <cell r="C354">
            <v>8.9723000000000006</v>
          </cell>
          <cell r="D354">
            <v>3.5274000000000001</v>
          </cell>
          <cell r="E354">
            <v>1.2045999999999999</v>
          </cell>
          <cell r="F354">
            <v>2.0261999999999998</v>
          </cell>
        </row>
        <row r="355">
          <cell r="A355" t="str">
            <v>538204802000</v>
          </cell>
          <cell r="B355">
            <v>69.753500000000003</v>
          </cell>
          <cell r="C355">
            <v>11.8063</v>
          </cell>
          <cell r="D355">
            <v>3.2991999999999999</v>
          </cell>
          <cell r="E355">
            <v>1.1082000000000001</v>
          </cell>
          <cell r="F355">
            <v>4.9043000000000001</v>
          </cell>
        </row>
        <row r="356">
          <cell r="A356" t="str">
            <v>538204801995</v>
          </cell>
          <cell r="B356">
            <v>69.748400000000004</v>
          </cell>
          <cell r="C356">
            <v>11.3704</v>
          </cell>
          <cell r="D356">
            <v>3.1467000000000001</v>
          </cell>
          <cell r="E356">
            <v>0.97019999999999995</v>
          </cell>
          <cell r="F356">
            <v>4.8761999999999999</v>
          </cell>
        </row>
        <row r="357">
          <cell r="A357" t="str">
            <v>538205202000</v>
          </cell>
          <cell r="B357">
            <v>61.9634</v>
          </cell>
          <cell r="C357">
            <v>7.3555000000000001</v>
          </cell>
          <cell r="D357">
            <v>2.246</v>
          </cell>
          <cell r="E357">
            <v>0.76500000000000001</v>
          </cell>
          <cell r="F357">
            <v>3.2534000000000001</v>
          </cell>
        </row>
        <row r="358">
          <cell r="A358" t="str">
            <v>538205201995</v>
          </cell>
          <cell r="B358">
            <v>61.953400000000002</v>
          </cell>
          <cell r="C358">
            <v>7.2102000000000004</v>
          </cell>
          <cell r="D358">
            <v>2.1032000000000002</v>
          </cell>
          <cell r="E358">
            <v>0.75629999999999997</v>
          </cell>
          <cell r="F358">
            <v>3.2416999999999998</v>
          </cell>
        </row>
        <row r="359">
          <cell r="A359" t="str">
            <v>538205602000</v>
          </cell>
          <cell r="B359">
            <v>34.232500000000002</v>
          </cell>
          <cell r="C359">
            <v>17.125599999999999</v>
          </cell>
          <cell r="D359">
            <v>6.1336000000000004</v>
          </cell>
          <cell r="E359">
            <v>1.3271999999999999</v>
          </cell>
          <cell r="F359">
            <v>5.4375</v>
          </cell>
        </row>
        <row r="360">
          <cell r="A360" t="str">
            <v>538205601995</v>
          </cell>
          <cell r="B360">
            <v>34.232700000000001</v>
          </cell>
          <cell r="C360">
            <v>16.793500000000002</v>
          </cell>
          <cell r="D360">
            <v>5.9436</v>
          </cell>
          <cell r="E360">
            <v>1.2574000000000001</v>
          </cell>
          <cell r="F360">
            <v>5.3567999999999998</v>
          </cell>
        </row>
        <row r="361">
          <cell r="A361" t="str">
            <v>538206002000</v>
          </cell>
          <cell r="B361">
            <v>23.459700000000002</v>
          </cell>
          <cell r="C361">
            <v>10.4435</v>
          </cell>
          <cell r="D361">
            <v>3.7833999999999999</v>
          </cell>
          <cell r="E361">
            <v>0.98909999999999998</v>
          </cell>
          <cell r="F361">
            <v>2.7591999999999999</v>
          </cell>
        </row>
        <row r="362">
          <cell r="A362" t="str">
            <v>538206001995</v>
          </cell>
          <cell r="B362">
            <v>23.466799999999999</v>
          </cell>
          <cell r="C362">
            <v>10.257</v>
          </cell>
          <cell r="D362">
            <v>3.7090000000000001</v>
          </cell>
          <cell r="E362">
            <v>0.9234</v>
          </cell>
          <cell r="F362">
            <v>2.7219000000000002</v>
          </cell>
        </row>
        <row r="363">
          <cell r="A363" t="str">
            <v>538206402000</v>
          </cell>
          <cell r="B363">
            <v>62.265599999999999</v>
          </cell>
          <cell r="C363">
            <v>8.9229000000000003</v>
          </cell>
          <cell r="D363">
            <v>2.5024000000000002</v>
          </cell>
          <cell r="E363">
            <v>0.76359999999999995</v>
          </cell>
          <cell r="F363">
            <v>3.7589000000000001</v>
          </cell>
        </row>
        <row r="364">
          <cell r="A364" t="str">
            <v>538206401995</v>
          </cell>
          <cell r="B364">
            <v>62.290399999999998</v>
          </cell>
          <cell r="C364">
            <v>8.6029999999999998</v>
          </cell>
          <cell r="D364">
            <v>2.4106999999999998</v>
          </cell>
          <cell r="E364">
            <v>0.72440000000000004</v>
          </cell>
          <cell r="F364">
            <v>3.7623000000000002</v>
          </cell>
        </row>
        <row r="365">
          <cell r="A365" t="str">
            <v>538206802000</v>
          </cell>
          <cell r="B365">
            <v>62.174199999999999</v>
          </cell>
          <cell r="C365">
            <v>24.086099999999998</v>
          </cell>
          <cell r="D365">
            <v>6.4112</v>
          </cell>
          <cell r="E365">
            <v>3.6817000000000002</v>
          </cell>
          <cell r="F365">
            <v>6.4711999999999996</v>
          </cell>
        </row>
        <row r="366">
          <cell r="A366" t="str">
            <v>538206801995</v>
          </cell>
          <cell r="B366">
            <v>62.175400000000003</v>
          </cell>
          <cell r="C366">
            <v>23.253399999999999</v>
          </cell>
          <cell r="D366">
            <v>6.1247999999999996</v>
          </cell>
          <cell r="E366">
            <v>3.4064000000000001</v>
          </cell>
          <cell r="F366">
            <v>6.3095999999999997</v>
          </cell>
        </row>
        <row r="367">
          <cell r="A367" t="str">
            <v>538207202000</v>
          </cell>
          <cell r="B367">
            <v>49.681399999999996</v>
          </cell>
          <cell r="C367">
            <v>8.3635999999999999</v>
          </cell>
          <cell r="D367">
            <v>3.0076999999999998</v>
          </cell>
          <cell r="E367">
            <v>0.70179999999999998</v>
          </cell>
          <cell r="F367">
            <v>3.1273</v>
          </cell>
        </row>
        <row r="368">
          <cell r="A368" t="str">
            <v>538207201995</v>
          </cell>
          <cell r="B368">
            <v>49.674799999999998</v>
          </cell>
          <cell r="C368">
            <v>8.0690000000000008</v>
          </cell>
          <cell r="D368">
            <v>2.8573</v>
          </cell>
          <cell r="E368">
            <v>0.65059999999999996</v>
          </cell>
          <cell r="F368">
            <v>3.1019999999999999</v>
          </cell>
        </row>
        <row r="369">
          <cell r="A369" t="str">
            <v>538207602000</v>
          </cell>
          <cell r="B369">
            <v>107.2385</v>
          </cell>
          <cell r="C369">
            <v>17.0625</v>
          </cell>
          <cell r="D369">
            <v>4.6078999999999999</v>
          </cell>
          <cell r="E369">
            <v>1.2444999999999999</v>
          </cell>
          <cell r="F369">
            <v>8.7095000000000002</v>
          </cell>
        </row>
        <row r="370">
          <cell r="A370" t="str">
            <v>538207601995</v>
          </cell>
          <cell r="B370">
            <v>107.2145</v>
          </cell>
          <cell r="C370">
            <v>16.578299999999999</v>
          </cell>
          <cell r="D370">
            <v>4.4730999999999996</v>
          </cell>
          <cell r="E370">
            <v>1.2215</v>
          </cell>
          <cell r="F370">
            <v>8.4393999999999991</v>
          </cell>
        </row>
        <row r="371">
          <cell r="A371" t="str">
            <v>550000002000</v>
          </cell>
          <cell r="B371">
            <v>6906.0434999999998</v>
          </cell>
          <cell r="C371">
            <v>1231.2007000000001</v>
          </cell>
          <cell r="D371">
            <v>312.56670000000003</v>
          </cell>
          <cell r="E371">
            <v>273.94139999999999</v>
          </cell>
          <cell r="F371">
            <v>405.89330000000001</v>
          </cell>
        </row>
        <row r="372">
          <cell r="A372" t="str">
            <v>550000001995</v>
          </cell>
          <cell r="B372">
            <v>6903.5070999999998</v>
          </cell>
          <cell r="C372">
            <v>1179.9281000000001</v>
          </cell>
          <cell r="D372">
            <v>305.66239999999999</v>
          </cell>
          <cell r="E372">
            <v>249.76429999999999</v>
          </cell>
          <cell r="F372">
            <v>397.63819999999998</v>
          </cell>
        </row>
        <row r="373">
          <cell r="A373" t="str">
            <v>551200002000</v>
          </cell>
          <cell r="B373">
            <v>100.6143</v>
          </cell>
          <cell r="C373">
            <v>41.3339</v>
          </cell>
          <cell r="D373">
            <v>11.554500000000001</v>
          </cell>
          <cell r="E373">
            <v>9.0315999999999992</v>
          </cell>
          <cell r="F373">
            <v>10.4527</v>
          </cell>
        </row>
        <row r="374">
          <cell r="A374" t="str">
            <v>551200001995</v>
          </cell>
          <cell r="B374">
            <v>100.61</v>
          </cell>
          <cell r="C374">
            <v>39.424900000000001</v>
          </cell>
          <cell r="D374">
            <v>11.5143</v>
          </cell>
          <cell r="E374">
            <v>8.9123000000000001</v>
          </cell>
          <cell r="F374">
            <v>10.359299999999999</v>
          </cell>
        </row>
        <row r="375">
          <cell r="A375" t="str">
            <v>551300002000</v>
          </cell>
          <cell r="B375">
            <v>104.84269999999999</v>
          </cell>
          <cell r="C375">
            <v>76.619</v>
          </cell>
          <cell r="D375">
            <v>19.116399999999999</v>
          </cell>
          <cell r="E375">
            <v>18.8523</v>
          </cell>
          <cell r="F375">
            <v>16.136199999999999</v>
          </cell>
        </row>
        <row r="376">
          <cell r="A376" t="str">
            <v>551300001995</v>
          </cell>
          <cell r="B376">
            <v>104.84229999999999</v>
          </cell>
          <cell r="C376">
            <v>77.254099999999994</v>
          </cell>
          <cell r="D376">
            <v>19.293299999999999</v>
          </cell>
          <cell r="E376">
            <v>20.328099999999999</v>
          </cell>
          <cell r="F376">
            <v>15.957100000000001</v>
          </cell>
        </row>
        <row r="377">
          <cell r="A377" t="str">
            <v>551500002000</v>
          </cell>
          <cell r="B377">
            <v>302.83780000000002</v>
          </cell>
          <cell r="C377">
            <v>90.286900000000003</v>
          </cell>
          <cell r="D377">
            <v>26.769100000000002</v>
          </cell>
          <cell r="E377">
            <v>14.322100000000001</v>
          </cell>
          <cell r="F377">
            <v>24.941800000000001</v>
          </cell>
        </row>
        <row r="378">
          <cell r="A378" t="str">
            <v>551500001995</v>
          </cell>
          <cell r="B378">
            <v>302.79180000000002</v>
          </cell>
          <cell r="C378">
            <v>85.989699999999999</v>
          </cell>
          <cell r="D378">
            <v>25.6496</v>
          </cell>
          <cell r="E378">
            <v>12.4871</v>
          </cell>
          <cell r="F378">
            <v>24.47</v>
          </cell>
        </row>
        <row r="379">
          <cell r="A379" t="str">
            <v>555400002000</v>
          </cell>
          <cell r="B379">
            <v>1418.4758999999999</v>
          </cell>
          <cell r="C379">
            <v>205.97479999999999</v>
          </cell>
          <cell r="D379">
            <v>46.817900000000002</v>
          </cell>
          <cell r="E379">
            <v>45.381100000000004</v>
          </cell>
          <cell r="F379">
            <v>74.015000000000001</v>
          </cell>
        </row>
        <row r="380">
          <cell r="A380" t="str">
            <v>555400001995</v>
          </cell>
          <cell r="B380">
            <v>1417.8317</v>
          </cell>
          <cell r="C380">
            <v>195.04589999999999</v>
          </cell>
          <cell r="D380">
            <v>44.265700000000002</v>
          </cell>
          <cell r="E380">
            <v>41.4133</v>
          </cell>
          <cell r="F380">
            <v>71.662999999999997</v>
          </cell>
        </row>
        <row r="381">
          <cell r="A381" t="str">
            <v>555400402000</v>
          </cell>
          <cell r="B381">
            <v>151.22219999999999</v>
          </cell>
          <cell r="C381">
            <v>23.325500000000002</v>
          </cell>
          <cell r="D381">
            <v>5.1681999999999997</v>
          </cell>
          <cell r="E381">
            <v>5.2279</v>
          </cell>
          <cell r="F381">
            <v>8.1054999999999993</v>
          </cell>
        </row>
        <row r="382">
          <cell r="A382" t="str">
            <v>555400401995</v>
          </cell>
          <cell r="B382">
            <v>151.22329999999999</v>
          </cell>
          <cell r="C382">
            <v>20.388999999999999</v>
          </cell>
          <cell r="D382">
            <v>4.7580999999999998</v>
          </cell>
          <cell r="E382">
            <v>4.1795</v>
          </cell>
          <cell r="F382">
            <v>7.4288999999999996</v>
          </cell>
        </row>
        <row r="383">
          <cell r="A383" t="str">
            <v>555400802000</v>
          </cell>
          <cell r="B383">
            <v>119.37009999999999</v>
          </cell>
          <cell r="C383">
            <v>29.643799999999999</v>
          </cell>
          <cell r="D383">
            <v>8.1350999999999996</v>
          </cell>
          <cell r="E383">
            <v>6.1014999999999997</v>
          </cell>
          <cell r="F383">
            <v>8.2141000000000002</v>
          </cell>
        </row>
        <row r="384">
          <cell r="A384" t="str">
            <v>555400801995</v>
          </cell>
          <cell r="B384">
            <v>119.37050000000001</v>
          </cell>
          <cell r="C384">
            <v>28.8019</v>
          </cell>
          <cell r="D384">
            <v>7.9802</v>
          </cell>
          <cell r="E384">
            <v>5.8739999999999997</v>
          </cell>
          <cell r="F384">
            <v>8.1555</v>
          </cell>
        </row>
        <row r="385">
          <cell r="A385" t="str">
            <v>555401202000</v>
          </cell>
          <cell r="B385">
            <v>152.60640000000001</v>
          </cell>
          <cell r="C385">
            <v>24.639700000000001</v>
          </cell>
          <cell r="D385">
            <v>5.5685000000000002</v>
          </cell>
          <cell r="E385">
            <v>5.5117000000000003</v>
          </cell>
          <cell r="F385">
            <v>9.0934000000000008</v>
          </cell>
        </row>
        <row r="386">
          <cell r="A386" t="str">
            <v>555401201995</v>
          </cell>
          <cell r="B386">
            <v>152.6611</v>
          </cell>
          <cell r="C386">
            <v>23.700399999999998</v>
          </cell>
          <cell r="D386">
            <v>5.3080999999999996</v>
          </cell>
          <cell r="E386">
            <v>5.1863000000000001</v>
          </cell>
          <cell r="F386">
            <v>9.0442</v>
          </cell>
        </row>
        <row r="387">
          <cell r="A387" t="str">
            <v>555401602000</v>
          </cell>
          <cell r="B387">
            <v>80.778300000000002</v>
          </cell>
          <cell r="C387">
            <v>10.0793</v>
          </cell>
          <cell r="D387">
            <v>2.2082999999999999</v>
          </cell>
          <cell r="E387">
            <v>1.8487</v>
          </cell>
          <cell r="F387">
            <v>4.3244999999999996</v>
          </cell>
        </row>
        <row r="388">
          <cell r="A388" t="str">
            <v>555401601995</v>
          </cell>
          <cell r="B388">
            <v>80.499799999999993</v>
          </cell>
          <cell r="C388">
            <v>9.7059999999999995</v>
          </cell>
          <cell r="D388">
            <v>2.0091000000000001</v>
          </cell>
          <cell r="E388">
            <v>2.3603000000000001</v>
          </cell>
          <cell r="F388">
            <v>3.9157999999999999</v>
          </cell>
        </row>
        <row r="389">
          <cell r="A389" t="str">
            <v>555402002000</v>
          </cell>
          <cell r="B389">
            <v>78.636499999999998</v>
          </cell>
          <cell r="C389">
            <v>22.245699999999999</v>
          </cell>
          <cell r="D389">
            <v>6.6787999999999998</v>
          </cell>
          <cell r="E389">
            <v>4.6759000000000004</v>
          </cell>
          <cell r="F389">
            <v>5.6273</v>
          </cell>
        </row>
        <row r="390">
          <cell r="A390" t="str">
            <v>555402001995</v>
          </cell>
          <cell r="B390">
            <v>78.648799999999994</v>
          </cell>
          <cell r="C390">
            <v>21.307400000000001</v>
          </cell>
          <cell r="D390">
            <v>6.3704000000000001</v>
          </cell>
          <cell r="E390">
            <v>4.4820000000000002</v>
          </cell>
          <cell r="F390">
            <v>5.3620000000000001</v>
          </cell>
        </row>
        <row r="391">
          <cell r="A391" t="str">
            <v>555402402000</v>
          </cell>
          <cell r="B391">
            <v>68.9756</v>
          </cell>
          <cell r="C391">
            <v>5.7971000000000004</v>
          </cell>
          <cell r="D391">
            <v>1.0733999999999999</v>
          </cell>
          <cell r="E391">
            <v>1.4288000000000001</v>
          </cell>
          <cell r="F391">
            <v>2.5247999999999999</v>
          </cell>
        </row>
        <row r="392">
          <cell r="A392" t="str">
            <v>555402401995</v>
          </cell>
          <cell r="B392">
            <v>68.968999999999994</v>
          </cell>
          <cell r="C392">
            <v>5.6966000000000001</v>
          </cell>
          <cell r="D392">
            <v>1.0544</v>
          </cell>
          <cell r="E392">
            <v>1.4216</v>
          </cell>
          <cell r="F392">
            <v>2.5152999999999999</v>
          </cell>
        </row>
        <row r="393">
          <cell r="A393" t="str">
            <v>555402802000</v>
          </cell>
          <cell r="B393">
            <v>53.389600000000002</v>
          </cell>
          <cell r="C393">
            <v>5.7594000000000003</v>
          </cell>
          <cell r="D393">
            <v>1.1313</v>
          </cell>
          <cell r="E393">
            <v>0.83550000000000002</v>
          </cell>
          <cell r="F393">
            <v>2.9573999999999998</v>
          </cell>
        </row>
        <row r="394">
          <cell r="A394" t="str">
            <v>555402801995</v>
          </cell>
          <cell r="B394">
            <v>52.955500000000001</v>
          </cell>
          <cell r="C394">
            <v>4.9326999999999996</v>
          </cell>
          <cell r="D394">
            <v>0.7661</v>
          </cell>
          <cell r="E394">
            <v>0.1452</v>
          </cell>
          <cell r="F394">
            <v>2.8437000000000001</v>
          </cell>
        </row>
        <row r="395">
          <cell r="A395" t="str">
            <v>555403202000</v>
          </cell>
          <cell r="B395">
            <v>42.729300000000002</v>
          </cell>
          <cell r="C395">
            <v>7.1681999999999997</v>
          </cell>
          <cell r="D395">
            <v>1.6269</v>
          </cell>
          <cell r="E395">
            <v>1.4045000000000001</v>
          </cell>
          <cell r="F395">
            <v>2.2403</v>
          </cell>
        </row>
        <row r="396">
          <cell r="A396" t="str">
            <v>555403201995</v>
          </cell>
          <cell r="B396">
            <v>42.728999999999999</v>
          </cell>
          <cell r="C396">
            <v>6.9141000000000004</v>
          </cell>
          <cell r="D396">
            <v>1.599</v>
          </cell>
          <cell r="E396">
            <v>1.3693</v>
          </cell>
          <cell r="F396">
            <v>2.2145999999999999</v>
          </cell>
        </row>
        <row r="397">
          <cell r="A397" t="str">
            <v>555403602000</v>
          </cell>
          <cell r="B397">
            <v>56.168100000000003</v>
          </cell>
          <cell r="C397">
            <v>6.1863000000000001</v>
          </cell>
          <cell r="D397">
            <v>0.92769999999999997</v>
          </cell>
          <cell r="E397">
            <v>1.6029</v>
          </cell>
          <cell r="F397">
            <v>2.8658000000000001</v>
          </cell>
        </row>
        <row r="398">
          <cell r="A398" t="str">
            <v>555403601995</v>
          </cell>
          <cell r="B398">
            <v>56.167999999999999</v>
          </cell>
          <cell r="C398">
            <v>5.6581999999999999</v>
          </cell>
          <cell r="D398">
            <v>0.85650000000000004</v>
          </cell>
          <cell r="E398">
            <v>1.3504</v>
          </cell>
          <cell r="F398">
            <v>2.7440000000000002</v>
          </cell>
        </row>
        <row r="399">
          <cell r="A399" t="str">
            <v>555404002000</v>
          </cell>
          <cell r="B399">
            <v>57.807600000000001</v>
          </cell>
          <cell r="C399">
            <v>6.8373999999999997</v>
          </cell>
          <cell r="D399">
            <v>1.2929999999999999</v>
          </cell>
          <cell r="E399">
            <v>1.5721000000000001</v>
          </cell>
          <cell r="F399">
            <v>2.9882</v>
          </cell>
        </row>
        <row r="400">
          <cell r="A400" t="str">
            <v>555404001995</v>
          </cell>
          <cell r="B400">
            <v>57.810200000000002</v>
          </cell>
          <cell r="C400">
            <v>6.5686</v>
          </cell>
          <cell r="D400">
            <v>1.2121</v>
          </cell>
          <cell r="E400">
            <v>1.5078</v>
          </cell>
          <cell r="F400">
            <v>2.9701</v>
          </cell>
        </row>
        <row r="401">
          <cell r="A401" t="str">
            <v>555404402000</v>
          </cell>
          <cell r="B401">
            <v>78.535899999999998</v>
          </cell>
          <cell r="C401">
            <v>9.9977999999999998</v>
          </cell>
          <cell r="D401">
            <v>1.9063000000000001</v>
          </cell>
          <cell r="E401">
            <v>2.1877</v>
          </cell>
          <cell r="F401">
            <v>4.0593000000000004</v>
          </cell>
        </row>
        <row r="402">
          <cell r="A402" t="str">
            <v>555404401995</v>
          </cell>
          <cell r="B402">
            <v>77.361599999999996</v>
          </cell>
          <cell r="C402">
            <v>9.5556000000000001</v>
          </cell>
          <cell r="D402">
            <v>1.7688999999999999</v>
          </cell>
          <cell r="E402">
            <v>2.1387</v>
          </cell>
          <cell r="F402">
            <v>3.9491000000000001</v>
          </cell>
        </row>
        <row r="403">
          <cell r="A403" t="str">
            <v>555404802000</v>
          </cell>
          <cell r="B403">
            <v>78.650199999999998</v>
          </cell>
          <cell r="C403">
            <v>10.001300000000001</v>
          </cell>
          <cell r="D403">
            <v>2.2839</v>
          </cell>
          <cell r="E403">
            <v>2.2275</v>
          </cell>
          <cell r="F403">
            <v>3.7336999999999998</v>
          </cell>
        </row>
        <row r="404">
          <cell r="A404" t="str">
            <v>555404801995</v>
          </cell>
          <cell r="B404">
            <v>78.649000000000001</v>
          </cell>
          <cell r="C404">
            <v>9.6524999999999999</v>
          </cell>
          <cell r="D404">
            <v>2.1953</v>
          </cell>
          <cell r="E404">
            <v>2.153</v>
          </cell>
          <cell r="F404">
            <v>3.7063000000000001</v>
          </cell>
        </row>
        <row r="405">
          <cell r="A405" t="str">
            <v>555405202000</v>
          </cell>
          <cell r="B405">
            <v>68.767499999999998</v>
          </cell>
          <cell r="C405">
            <v>6.1859999999999999</v>
          </cell>
          <cell r="D405">
            <v>0.73740000000000006</v>
          </cell>
          <cell r="E405">
            <v>1.7450000000000001</v>
          </cell>
          <cell r="F405">
            <v>2.9106999999999998</v>
          </cell>
        </row>
        <row r="406">
          <cell r="A406" t="str">
            <v>555405201995</v>
          </cell>
          <cell r="B406">
            <v>68.770300000000006</v>
          </cell>
          <cell r="C406">
            <v>5.9870000000000001</v>
          </cell>
          <cell r="D406">
            <v>0.69430000000000003</v>
          </cell>
          <cell r="E406">
            <v>1.7561</v>
          </cell>
          <cell r="F406">
            <v>2.8929999999999998</v>
          </cell>
        </row>
        <row r="407">
          <cell r="A407" t="str">
            <v>555405602000</v>
          </cell>
          <cell r="B407">
            <v>79.059600000000003</v>
          </cell>
          <cell r="C407">
            <v>11.358599999999999</v>
          </cell>
          <cell r="D407">
            <v>2.6614</v>
          </cell>
          <cell r="E407">
            <v>2.7913000000000001</v>
          </cell>
          <cell r="F407">
            <v>3.7715999999999998</v>
          </cell>
        </row>
        <row r="408">
          <cell r="A408" t="str">
            <v>555405601995</v>
          </cell>
          <cell r="B408">
            <v>79.0625</v>
          </cell>
          <cell r="C408">
            <v>10.8119</v>
          </cell>
          <cell r="D408">
            <v>2.5882999999999998</v>
          </cell>
          <cell r="E408">
            <v>2.5617999999999999</v>
          </cell>
          <cell r="F408">
            <v>3.6850999999999998</v>
          </cell>
        </row>
        <row r="409">
          <cell r="A409" t="str">
            <v>555406002000</v>
          </cell>
          <cell r="B409">
            <v>45.545499999999997</v>
          </cell>
          <cell r="C409">
            <v>6.0416999999999996</v>
          </cell>
          <cell r="D409">
            <v>1.3203</v>
          </cell>
          <cell r="E409">
            <v>1.6572</v>
          </cell>
          <cell r="F409">
            <v>2.1997</v>
          </cell>
        </row>
        <row r="410">
          <cell r="A410" t="str">
            <v>555406001995</v>
          </cell>
          <cell r="B410">
            <v>45.539400000000001</v>
          </cell>
          <cell r="C410">
            <v>5.6607000000000003</v>
          </cell>
          <cell r="D410">
            <v>1.2339</v>
          </cell>
          <cell r="E410">
            <v>1.5023</v>
          </cell>
          <cell r="F410">
            <v>2.1381000000000001</v>
          </cell>
        </row>
        <row r="411">
          <cell r="A411" t="str">
            <v>555406402000</v>
          </cell>
          <cell r="B411">
            <v>70.523499999999999</v>
          </cell>
          <cell r="C411">
            <v>7.9560000000000004</v>
          </cell>
          <cell r="D411">
            <v>1.5249999999999999</v>
          </cell>
          <cell r="E411">
            <v>1.8825000000000001</v>
          </cell>
          <cell r="F411">
            <v>3.3153999999999999</v>
          </cell>
        </row>
        <row r="412">
          <cell r="A412" t="str">
            <v>555406401995</v>
          </cell>
          <cell r="B412">
            <v>71.877499999999998</v>
          </cell>
          <cell r="C412">
            <v>7.5007000000000001</v>
          </cell>
          <cell r="D412">
            <v>1.3853</v>
          </cell>
          <cell r="E412">
            <v>1.9156</v>
          </cell>
          <cell r="F412">
            <v>3.0097</v>
          </cell>
        </row>
        <row r="413">
          <cell r="A413" t="str">
            <v>555406802000</v>
          </cell>
          <cell r="B413">
            <v>135.71</v>
          </cell>
          <cell r="C413">
            <v>12.750999999999999</v>
          </cell>
          <cell r="D413">
            <v>2.5724</v>
          </cell>
          <cell r="E413">
            <v>2.6804000000000001</v>
          </cell>
          <cell r="F413">
            <v>5.0833000000000004</v>
          </cell>
        </row>
        <row r="414">
          <cell r="A414" t="str">
            <v>555406801995</v>
          </cell>
          <cell r="B414">
            <v>135.53620000000001</v>
          </cell>
          <cell r="C414">
            <v>12.2026</v>
          </cell>
          <cell r="D414">
            <v>2.4857</v>
          </cell>
          <cell r="E414">
            <v>1.5094000000000001</v>
          </cell>
          <cell r="F414">
            <v>5.0876000000000001</v>
          </cell>
        </row>
        <row r="415">
          <cell r="A415" t="str">
            <v>555800002000</v>
          </cell>
          <cell r="B415">
            <v>1109.9375</v>
          </cell>
          <cell r="C415">
            <v>134.14340000000001</v>
          </cell>
          <cell r="D415">
            <v>28.501100000000001</v>
          </cell>
          <cell r="E415">
            <v>30.9453</v>
          </cell>
          <cell r="F415">
            <v>53.772399999999998</v>
          </cell>
        </row>
        <row r="416">
          <cell r="A416" t="str">
            <v>555800001995</v>
          </cell>
          <cell r="B416">
            <v>1109.7964999999999</v>
          </cell>
          <cell r="C416">
            <v>127.2949</v>
          </cell>
          <cell r="D416">
            <v>25.819199999999999</v>
          </cell>
          <cell r="E416">
            <v>29.0244</v>
          </cell>
          <cell r="F416">
            <v>53.070099999999996</v>
          </cell>
        </row>
        <row r="417">
          <cell r="A417" t="str">
            <v>555800402000</v>
          </cell>
          <cell r="B417">
            <v>106.2816</v>
          </cell>
          <cell r="C417">
            <v>10.915100000000001</v>
          </cell>
          <cell r="D417">
            <v>1.8560000000000001</v>
          </cell>
          <cell r="E417">
            <v>2.4681999999999999</v>
          </cell>
          <cell r="F417">
            <v>5.3917000000000002</v>
          </cell>
        </row>
        <row r="418">
          <cell r="A418" t="str">
            <v>555800401995</v>
          </cell>
          <cell r="B418">
            <v>106.28440000000001</v>
          </cell>
          <cell r="C418">
            <v>10.514900000000001</v>
          </cell>
          <cell r="D418">
            <v>1.6339999999999999</v>
          </cell>
          <cell r="E418">
            <v>2.3811</v>
          </cell>
          <cell r="F418">
            <v>5.3388</v>
          </cell>
        </row>
        <row r="419">
          <cell r="A419" t="str">
            <v>555800802000</v>
          </cell>
          <cell r="B419">
            <v>90.927000000000007</v>
          </cell>
          <cell r="C419">
            <v>9.6106999999999996</v>
          </cell>
          <cell r="D419">
            <v>1.6585000000000001</v>
          </cell>
          <cell r="E419">
            <v>2.7216999999999998</v>
          </cell>
          <cell r="F419">
            <v>4.1479999999999997</v>
          </cell>
        </row>
        <row r="420">
          <cell r="A420" t="str">
            <v>555800801995</v>
          </cell>
          <cell r="B420">
            <v>90.921599999999998</v>
          </cell>
          <cell r="C420">
            <v>9.2819000000000003</v>
          </cell>
          <cell r="D420">
            <v>1.4948999999999999</v>
          </cell>
          <cell r="E420">
            <v>2.6172</v>
          </cell>
          <cell r="F420">
            <v>4.1239999999999997</v>
          </cell>
        </row>
        <row r="421">
          <cell r="A421" t="str">
            <v>555801202000</v>
          </cell>
          <cell r="B421">
            <v>141.03030000000001</v>
          </cell>
          <cell r="C421">
            <v>22.189599999999999</v>
          </cell>
          <cell r="D421">
            <v>5.1055000000000001</v>
          </cell>
          <cell r="E421">
            <v>5.5298999999999996</v>
          </cell>
          <cell r="F421">
            <v>7.9287999999999998</v>
          </cell>
        </row>
        <row r="422">
          <cell r="A422" t="str">
            <v>555801201995</v>
          </cell>
          <cell r="B422">
            <v>141.03729999999999</v>
          </cell>
          <cell r="C422">
            <v>20.942599999999999</v>
          </cell>
          <cell r="D422">
            <v>4.7312000000000003</v>
          </cell>
          <cell r="E422">
            <v>4.8895</v>
          </cell>
          <cell r="F422">
            <v>7.9825999999999997</v>
          </cell>
        </row>
        <row r="423">
          <cell r="A423" t="str">
            <v>555801602000</v>
          </cell>
          <cell r="B423">
            <v>184.47980000000001</v>
          </cell>
          <cell r="C423">
            <v>25.278099999999998</v>
          </cell>
          <cell r="D423">
            <v>5.9962</v>
          </cell>
          <cell r="E423">
            <v>5.3011999999999997</v>
          </cell>
          <cell r="F423">
            <v>9.7774999999999999</v>
          </cell>
        </row>
        <row r="424">
          <cell r="A424" t="str">
            <v>555801601995</v>
          </cell>
          <cell r="B424">
            <v>184.4881</v>
          </cell>
          <cell r="C424">
            <v>23.898299999999999</v>
          </cell>
          <cell r="D424">
            <v>5.5118</v>
          </cell>
          <cell r="E424">
            <v>5.0926</v>
          </cell>
          <cell r="F424">
            <v>9.7048000000000005</v>
          </cell>
        </row>
        <row r="425">
          <cell r="A425" t="str">
            <v>555802002000</v>
          </cell>
          <cell r="B425">
            <v>52.985799999999998</v>
          </cell>
          <cell r="C425">
            <v>5.9905999999999997</v>
          </cell>
          <cell r="D425">
            <v>1.623</v>
          </cell>
          <cell r="E425">
            <v>1.2607999999999999</v>
          </cell>
          <cell r="F425">
            <v>2.1827000000000001</v>
          </cell>
        </row>
        <row r="426">
          <cell r="A426" t="str">
            <v>555802001995</v>
          </cell>
          <cell r="B426">
            <v>52.9848</v>
          </cell>
          <cell r="C426">
            <v>5.6254999999999997</v>
          </cell>
          <cell r="D426">
            <v>1.4100999999999999</v>
          </cell>
          <cell r="E426">
            <v>1.1876</v>
          </cell>
          <cell r="F426">
            <v>2.1337999999999999</v>
          </cell>
        </row>
        <row r="427">
          <cell r="A427" t="str">
            <v>555802402000</v>
          </cell>
          <cell r="B427">
            <v>140.309</v>
          </cell>
          <cell r="C427">
            <v>14.712199999999999</v>
          </cell>
          <cell r="D427">
            <v>2.7141999999999999</v>
          </cell>
          <cell r="E427">
            <v>3.552</v>
          </cell>
          <cell r="F427">
            <v>6.1631999999999998</v>
          </cell>
        </row>
        <row r="428">
          <cell r="A428" t="str">
            <v>555802401995</v>
          </cell>
          <cell r="B428">
            <v>140.20330000000001</v>
          </cell>
          <cell r="C428">
            <v>13.935499999999999</v>
          </cell>
          <cell r="D428">
            <v>2.5238999999999998</v>
          </cell>
          <cell r="E428">
            <v>3.2595999999999998</v>
          </cell>
          <cell r="F428">
            <v>6.0660999999999996</v>
          </cell>
        </row>
        <row r="429">
          <cell r="A429" t="str">
            <v>555802802000</v>
          </cell>
          <cell r="B429">
            <v>52.384300000000003</v>
          </cell>
          <cell r="C429">
            <v>6.2062999999999997</v>
          </cell>
          <cell r="D429">
            <v>1.4981</v>
          </cell>
          <cell r="E429">
            <v>1.1105</v>
          </cell>
          <cell r="F429">
            <v>2.2456</v>
          </cell>
        </row>
        <row r="430">
          <cell r="A430" t="str">
            <v>555802801995</v>
          </cell>
          <cell r="B430">
            <v>52.383099999999999</v>
          </cell>
          <cell r="C430">
            <v>6.0233999999999996</v>
          </cell>
          <cell r="D430">
            <v>1.3665</v>
          </cell>
          <cell r="E430">
            <v>1.1027</v>
          </cell>
          <cell r="F430">
            <v>2.1753999999999998</v>
          </cell>
        </row>
        <row r="431">
          <cell r="A431" t="str">
            <v>555803202000</v>
          </cell>
          <cell r="B431">
            <v>85.638400000000004</v>
          </cell>
          <cell r="C431">
            <v>11.731299999999999</v>
          </cell>
          <cell r="D431">
            <v>2.5655999999999999</v>
          </cell>
          <cell r="E431">
            <v>2.4443000000000001</v>
          </cell>
          <cell r="F431">
            <v>4.5787000000000004</v>
          </cell>
        </row>
        <row r="432">
          <cell r="A432" t="str">
            <v>555803201995</v>
          </cell>
          <cell r="B432">
            <v>85.631200000000007</v>
          </cell>
          <cell r="C432">
            <v>11.270200000000001</v>
          </cell>
          <cell r="D432">
            <v>2.2799</v>
          </cell>
          <cell r="E432">
            <v>2.3054000000000001</v>
          </cell>
          <cell r="F432">
            <v>4.5182000000000002</v>
          </cell>
        </row>
        <row r="433">
          <cell r="A433" t="str">
            <v>555803602000</v>
          </cell>
          <cell r="B433">
            <v>52.432899999999997</v>
          </cell>
          <cell r="C433">
            <v>6.8094000000000001</v>
          </cell>
          <cell r="D433">
            <v>1.4815</v>
          </cell>
          <cell r="E433">
            <v>1.2827</v>
          </cell>
          <cell r="F433">
            <v>2.5257999999999998</v>
          </cell>
        </row>
        <row r="434">
          <cell r="A434" t="str">
            <v>555803601995</v>
          </cell>
          <cell r="B434">
            <v>52.418199999999999</v>
          </cell>
          <cell r="C434">
            <v>5.8059000000000003</v>
          </cell>
          <cell r="D434">
            <v>1.262</v>
          </cell>
          <cell r="E434">
            <v>1.1165</v>
          </cell>
          <cell r="F434">
            <v>2.3771</v>
          </cell>
        </row>
        <row r="435">
          <cell r="A435" t="str">
            <v>555804002000</v>
          </cell>
          <cell r="B435">
            <v>94.172499999999999</v>
          </cell>
          <cell r="C435">
            <v>8.8748000000000005</v>
          </cell>
          <cell r="D435">
            <v>1.5662</v>
          </cell>
          <cell r="E435">
            <v>2.4571000000000001</v>
          </cell>
          <cell r="F435">
            <v>3.9702999999999999</v>
          </cell>
        </row>
        <row r="436">
          <cell r="A436" t="str">
            <v>555804001995</v>
          </cell>
          <cell r="B436">
            <v>94.172799999999995</v>
          </cell>
          <cell r="C436">
            <v>8.5799000000000003</v>
          </cell>
          <cell r="D436">
            <v>1.5061</v>
          </cell>
          <cell r="E436">
            <v>2.4767999999999999</v>
          </cell>
          <cell r="F436">
            <v>3.7827000000000002</v>
          </cell>
        </row>
        <row r="437">
          <cell r="A437" t="str">
            <v>555804402000</v>
          </cell>
          <cell r="B437">
            <v>109.2959</v>
          </cell>
          <cell r="C437">
            <v>11.8253</v>
          </cell>
          <cell r="D437">
            <v>2.4363000000000001</v>
          </cell>
          <cell r="E437">
            <v>2.8169</v>
          </cell>
          <cell r="F437">
            <v>4.8601000000000001</v>
          </cell>
        </row>
        <row r="438">
          <cell r="A438" t="str">
            <v>555804401995</v>
          </cell>
          <cell r="B438">
            <v>109.2717</v>
          </cell>
          <cell r="C438">
            <v>11.4168</v>
          </cell>
          <cell r="D438">
            <v>2.0988000000000002</v>
          </cell>
          <cell r="E438">
            <v>2.5954000000000002</v>
          </cell>
          <cell r="F438">
            <v>4.8666</v>
          </cell>
        </row>
        <row r="439">
          <cell r="A439" t="str">
            <v>556200002000</v>
          </cell>
          <cell r="B439">
            <v>760.31079999999997</v>
          </cell>
          <cell r="C439">
            <v>232.98169999999999</v>
          </cell>
          <cell r="D439">
            <v>69.958200000000005</v>
          </cell>
          <cell r="E439">
            <v>50.822400000000002</v>
          </cell>
          <cell r="F439">
            <v>65.421599999999998</v>
          </cell>
        </row>
        <row r="440">
          <cell r="A440" t="str">
            <v>556200001995</v>
          </cell>
          <cell r="B440">
            <v>760.22519999999997</v>
          </cell>
          <cell r="C440">
            <v>227.5891</v>
          </cell>
          <cell r="D440">
            <v>69.352800000000002</v>
          </cell>
          <cell r="E440">
            <v>48.316400000000002</v>
          </cell>
          <cell r="F440">
            <v>65.078100000000006</v>
          </cell>
        </row>
        <row r="441">
          <cell r="A441" t="str">
            <v>556200402000</v>
          </cell>
          <cell r="B441">
            <v>51.664299999999997</v>
          </cell>
          <cell r="C441">
            <v>25.513000000000002</v>
          </cell>
          <cell r="D441">
            <v>8.3191000000000006</v>
          </cell>
          <cell r="E441">
            <v>5.5564999999999998</v>
          </cell>
          <cell r="F441">
            <v>6.0758000000000001</v>
          </cell>
        </row>
        <row r="442">
          <cell r="A442" t="str">
            <v>556200401995</v>
          </cell>
          <cell r="B442">
            <v>51.664299999999997</v>
          </cell>
          <cell r="C442">
            <v>24.915199999999999</v>
          </cell>
          <cell r="D442">
            <v>8.3240999999999996</v>
          </cell>
          <cell r="E442">
            <v>5.5143000000000004</v>
          </cell>
          <cell r="F442">
            <v>6.0073999999999996</v>
          </cell>
        </row>
        <row r="443">
          <cell r="A443" t="str">
            <v>556200802000</v>
          </cell>
          <cell r="B443">
            <v>66.079800000000006</v>
          </cell>
          <cell r="C443">
            <v>13.9871</v>
          </cell>
          <cell r="D443">
            <v>4.0918000000000001</v>
          </cell>
          <cell r="E443">
            <v>3.0922000000000001</v>
          </cell>
          <cell r="F443">
            <v>3.8778999999999999</v>
          </cell>
        </row>
        <row r="444">
          <cell r="A444" t="str">
            <v>556200801995</v>
          </cell>
          <cell r="B444">
            <v>66.081100000000006</v>
          </cell>
          <cell r="C444">
            <v>13.574</v>
          </cell>
          <cell r="D444">
            <v>4.0311000000000003</v>
          </cell>
          <cell r="E444">
            <v>2.8837999999999999</v>
          </cell>
          <cell r="F444">
            <v>3.8012999999999999</v>
          </cell>
        </row>
        <row r="445">
          <cell r="A445" t="str">
            <v>556201202000</v>
          </cell>
          <cell r="B445">
            <v>171.17310000000001</v>
          </cell>
          <cell r="C445">
            <v>34.617400000000004</v>
          </cell>
          <cell r="D445">
            <v>8.8915000000000006</v>
          </cell>
          <cell r="E445">
            <v>6.5130999999999997</v>
          </cell>
          <cell r="F445">
            <v>13.0022</v>
          </cell>
        </row>
        <row r="446">
          <cell r="A446" t="str">
            <v>556201201995</v>
          </cell>
          <cell r="B446">
            <v>171.12</v>
          </cell>
          <cell r="C446">
            <v>33.425899999999999</v>
          </cell>
          <cell r="D446">
            <v>8.7789999999999999</v>
          </cell>
          <cell r="E446">
            <v>5.6161000000000003</v>
          </cell>
          <cell r="F446">
            <v>12.9712</v>
          </cell>
        </row>
        <row r="447">
          <cell r="A447" t="str">
            <v>556201402000</v>
          </cell>
          <cell r="B447">
            <v>35.905200000000001</v>
          </cell>
          <cell r="C447">
            <v>21.700800000000001</v>
          </cell>
          <cell r="D447">
            <v>7.5026999999999999</v>
          </cell>
          <cell r="E447">
            <v>4.4188000000000001</v>
          </cell>
          <cell r="F447">
            <v>4.7019000000000002</v>
          </cell>
        </row>
        <row r="448">
          <cell r="A448" t="str">
            <v>556201401995</v>
          </cell>
          <cell r="B448">
            <v>35.905099999999997</v>
          </cell>
          <cell r="C448">
            <v>21.3977</v>
          </cell>
          <cell r="D448">
            <v>7.5739999999999998</v>
          </cell>
          <cell r="E448">
            <v>4.3188000000000004</v>
          </cell>
          <cell r="F448">
            <v>4.6421000000000001</v>
          </cell>
        </row>
        <row r="449">
          <cell r="A449" t="str">
            <v>556201602000</v>
          </cell>
          <cell r="B449">
            <v>158.46090000000001</v>
          </cell>
          <cell r="C449">
            <v>23.861999999999998</v>
          </cell>
          <cell r="D449">
            <v>5.1359000000000004</v>
          </cell>
          <cell r="E449">
            <v>6.2371999999999996</v>
          </cell>
          <cell r="F449">
            <v>8.9072999999999993</v>
          </cell>
        </row>
        <row r="450">
          <cell r="A450" t="str">
            <v>556201601995</v>
          </cell>
          <cell r="B450">
            <v>158.4539</v>
          </cell>
          <cell r="C450">
            <v>23.2683</v>
          </cell>
          <cell r="D450">
            <v>4.9664999999999999</v>
          </cell>
          <cell r="E450">
            <v>6.1551</v>
          </cell>
          <cell r="F450">
            <v>8.8335000000000008</v>
          </cell>
        </row>
        <row r="451">
          <cell r="A451" t="str">
            <v>556202002000</v>
          </cell>
          <cell r="B451">
            <v>37.313899999999997</v>
          </cell>
          <cell r="C451">
            <v>20.4451</v>
          </cell>
          <cell r="D451">
            <v>7.0952999999999999</v>
          </cell>
          <cell r="E451">
            <v>5.0102000000000002</v>
          </cell>
          <cell r="F451">
            <v>4.2544000000000004</v>
          </cell>
        </row>
        <row r="452">
          <cell r="A452" t="str">
            <v>556202001995</v>
          </cell>
          <cell r="B452">
            <v>37.314700000000002</v>
          </cell>
          <cell r="C452">
            <v>20.108699999999999</v>
          </cell>
          <cell r="D452">
            <v>7.0479000000000003</v>
          </cell>
          <cell r="E452">
            <v>4.7439999999999998</v>
          </cell>
          <cell r="F452">
            <v>4.2431000000000001</v>
          </cell>
        </row>
        <row r="453">
          <cell r="A453" t="str">
            <v>556202402000</v>
          </cell>
          <cell r="B453">
            <v>87.616699999999994</v>
          </cell>
          <cell r="C453">
            <v>36.580300000000001</v>
          </cell>
          <cell r="D453">
            <v>10.183299999999999</v>
          </cell>
          <cell r="E453">
            <v>10.261200000000001</v>
          </cell>
          <cell r="F453">
            <v>9.1373999999999995</v>
          </cell>
        </row>
        <row r="454">
          <cell r="A454" t="str">
            <v>556202401995</v>
          </cell>
          <cell r="B454">
            <v>87.438400000000001</v>
          </cell>
          <cell r="C454">
            <v>36.335900000000002</v>
          </cell>
          <cell r="D454">
            <v>10.1472</v>
          </cell>
          <cell r="E454">
            <v>9.8864000000000001</v>
          </cell>
          <cell r="F454">
            <v>9.2383000000000006</v>
          </cell>
        </row>
        <row r="455">
          <cell r="A455" t="str">
            <v>556202802000</v>
          </cell>
          <cell r="B455">
            <v>38.685699999999997</v>
          </cell>
          <cell r="C455">
            <v>9.1135999999999999</v>
          </cell>
          <cell r="D455">
            <v>3.1288999999999998</v>
          </cell>
          <cell r="E455">
            <v>1.7415</v>
          </cell>
          <cell r="F455">
            <v>2.5327000000000002</v>
          </cell>
        </row>
        <row r="456">
          <cell r="A456" t="str">
            <v>556202801995</v>
          </cell>
          <cell r="B456">
            <v>38.844700000000003</v>
          </cell>
          <cell r="C456">
            <v>8.9408999999999992</v>
          </cell>
          <cell r="D456">
            <v>3.0579999999999998</v>
          </cell>
          <cell r="E456">
            <v>1.5994999999999999</v>
          </cell>
          <cell r="F456">
            <v>2.5139</v>
          </cell>
        </row>
        <row r="457">
          <cell r="A457" t="str">
            <v>556203202000</v>
          </cell>
          <cell r="B457">
            <v>66.423500000000004</v>
          </cell>
          <cell r="C457">
            <v>35.592199999999998</v>
          </cell>
          <cell r="D457">
            <v>12.0564</v>
          </cell>
          <cell r="E457">
            <v>5.2873999999999999</v>
          </cell>
          <cell r="F457">
            <v>9.9543999999999997</v>
          </cell>
        </row>
        <row r="458">
          <cell r="A458" t="str">
            <v>556203201995</v>
          </cell>
          <cell r="B458">
            <v>66.414199999999994</v>
          </cell>
          <cell r="C458">
            <v>34.237499999999997</v>
          </cell>
          <cell r="D458">
            <v>11.912100000000001</v>
          </cell>
          <cell r="E458">
            <v>4.8529999999999998</v>
          </cell>
          <cell r="F458">
            <v>9.8836999999999993</v>
          </cell>
        </row>
        <row r="459">
          <cell r="A459" t="str">
            <v>556203602000</v>
          </cell>
          <cell r="B459">
            <v>46.987699999999997</v>
          </cell>
          <cell r="C459">
            <v>11.5702</v>
          </cell>
          <cell r="D459">
            <v>3.5533000000000001</v>
          </cell>
          <cell r="E459">
            <v>2.7042999999999999</v>
          </cell>
          <cell r="F459">
            <v>2.9775999999999998</v>
          </cell>
        </row>
        <row r="460">
          <cell r="A460" t="str">
            <v>556203601995</v>
          </cell>
          <cell r="B460">
            <v>46.988799999999998</v>
          </cell>
          <cell r="C460">
            <v>11.385</v>
          </cell>
          <cell r="D460">
            <v>3.5129000000000001</v>
          </cell>
          <cell r="E460">
            <v>2.7454000000000001</v>
          </cell>
          <cell r="F460">
            <v>2.9436</v>
          </cell>
        </row>
        <row r="461">
          <cell r="A461" t="str">
            <v>556600002000</v>
          </cell>
          <cell r="B461">
            <v>1791.9758999999999</v>
          </cell>
          <cell r="C461">
            <v>281.36489999999998</v>
          </cell>
          <cell r="D461">
            <v>72.5</v>
          </cell>
          <cell r="E461">
            <v>64.369100000000003</v>
          </cell>
          <cell r="F461">
            <v>99.226900000000001</v>
          </cell>
        </row>
        <row r="462">
          <cell r="A462" t="str">
            <v>556600001995</v>
          </cell>
          <cell r="B462">
            <v>1791.7917</v>
          </cell>
          <cell r="C462">
            <v>270.62619999999998</v>
          </cell>
          <cell r="D462">
            <v>75.009600000000006</v>
          </cell>
          <cell r="E462">
            <v>53.539000000000001</v>
          </cell>
          <cell r="F462">
            <v>97.679400000000001</v>
          </cell>
        </row>
        <row r="463">
          <cell r="A463" t="str">
            <v>556600402000</v>
          </cell>
          <cell r="B463">
            <v>62.510899999999999</v>
          </cell>
          <cell r="C463">
            <v>7.1138000000000003</v>
          </cell>
          <cell r="D463">
            <v>1.1761999999999999</v>
          </cell>
          <cell r="E463">
            <v>2.0695000000000001</v>
          </cell>
          <cell r="F463">
            <v>3.0371000000000001</v>
          </cell>
        </row>
        <row r="464">
          <cell r="A464" t="str">
            <v>556600401995</v>
          </cell>
          <cell r="B464">
            <v>62.526800000000001</v>
          </cell>
          <cell r="C464">
            <v>6.8152999999999997</v>
          </cell>
          <cell r="D464">
            <v>1.0900000000000001</v>
          </cell>
          <cell r="E464">
            <v>1.9781</v>
          </cell>
          <cell r="F464">
            <v>2.9962</v>
          </cell>
        </row>
        <row r="465">
          <cell r="A465" t="str">
            <v>556600802000</v>
          </cell>
          <cell r="B465">
            <v>71.501599999999996</v>
          </cell>
          <cell r="C465">
            <v>14.5527</v>
          </cell>
          <cell r="D465">
            <v>4.3403999999999998</v>
          </cell>
          <cell r="E465">
            <v>3.2168000000000001</v>
          </cell>
          <cell r="F465">
            <v>4.1835000000000004</v>
          </cell>
        </row>
        <row r="466">
          <cell r="A466" t="str">
            <v>556600801995</v>
          </cell>
          <cell r="B466">
            <v>71.500399999999999</v>
          </cell>
          <cell r="C466">
            <v>13.896699999999999</v>
          </cell>
          <cell r="D466">
            <v>4.1816000000000004</v>
          </cell>
          <cell r="E466">
            <v>2.8199000000000001</v>
          </cell>
          <cell r="F466">
            <v>4.1121999999999996</v>
          </cell>
        </row>
        <row r="467">
          <cell r="A467" t="str">
            <v>556601202000</v>
          </cell>
          <cell r="B467">
            <v>140.14750000000001</v>
          </cell>
          <cell r="C467">
            <v>21.055599999999998</v>
          </cell>
          <cell r="D467">
            <v>4.5011999999999999</v>
          </cell>
          <cell r="E467">
            <v>3.7709000000000001</v>
          </cell>
          <cell r="F467">
            <v>9.7134999999999998</v>
          </cell>
        </row>
        <row r="468">
          <cell r="A468" t="str">
            <v>556601201995</v>
          </cell>
          <cell r="B468">
            <v>140.13130000000001</v>
          </cell>
          <cell r="C468">
            <v>20.461200000000002</v>
          </cell>
          <cell r="D468">
            <v>4.3817000000000004</v>
          </cell>
          <cell r="E468">
            <v>3.4296000000000002</v>
          </cell>
          <cell r="F468">
            <v>9.5047999999999995</v>
          </cell>
        </row>
        <row r="469">
          <cell r="A469" t="str">
            <v>556601602000</v>
          </cell>
          <cell r="B469">
            <v>107.37390000000001</v>
          </cell>
          <cell r="C469">
            <v>11.798400000000001</v>
          </cell>
          <cell r="D469">
            <v>3.5124</v>
          </cell>
          <cell r="E469">
            <v>1.6013999999999999</v>
          </cell>
          <cell r="F469">
            <v>4.6882000000000001</v>
          </cell>
        </row>
        <row r="470">
          <cell r="A470" t="str">
            <v>556601601995</v>
          </cell>
          <cell r="B470">
            <v>107.45359999999999</v>
          </cell>
          <cell r="C470">
            <v>11.483499999999999</v>
          </cell>
          <cell r="D470">
            <v>2.5842000000000001</v>
          </cell>
          <cell r="E470">
            <v>1.5769</v>
          </cell>
          <cell r="F470">
            <v>4.6543999999999999</v>
          </cell>
        </row>
        <row r="471">
          <cell r="A471" t="str">
            <v>556602002000</v>
          </cell>
          <cell r="B471">
            <v>99.798900000000003</v>
          </cell>
          <cell r="C471">
            <v>8.0719999999999992</v>
          </cell>
          <cell r="D471">
            <v>1.0679000000000001</v>
          </cell>
          <cell r="E471">
            <v>2.1154000000000002</v>
          </cell>
          <cell r="F471">
            <v>3.8574999999999999</v>
          </cell>
        </row>
        <row r="472">
          <cell r="A472" t="str">
            <v>556602001995</v>
          </cell>
          <cell r="B472">
            <v>99.799599999999998</v>
          </cell>
          <cell r="C472">
            <v>7.8545999999999996</v>
          </cell>
          <cell r="D472">
            <v>0.98640000000000005</v>
          </cell>
          <cell r="E472">
            <v>2.0992000000000002</v>
          </cell>
          <cell r="F472">
            <v>3.8189000000000002</v>
          </cell>
        </row>
        <row r="473">
          <cell r="A473" t="str">
            <v>556602402000</v>
          </cell>
          <cell r="B473">
            <v>44.754100000000001</v>
          </cell>
          <cell r="C473">
            <v>4.7455999999999996</v>
          </cell>
          <cell r="D473">
            <v>0.92310000000000003</v>
          </cell>
          <cell r="E473">
            <v>0.94850000000000001</v>
          </cell>
          <cell r="F473">
            <v>2.1320999999999999</v>
          </cell>
        </row>
        <row r="474">
          <cell r="A474" t="str">
            <v>556602401995</v>
          </cell>
          <cell r="B474">
            <v>44.754199999999997</v>
          </cell>
          <cell r="C474">
            <v>4.5946999999999996</v>
          </cell>
          <cell r="D474">
            <v>0.91649999999999998</v>
          </cell>
          <cell r="E474">
            <v>0.93589999999999995</v>
          </cell>
          <cell r="F474">
            <v>2.0202</v>
          </cell>
        </row>
        <row r="475">
          <cell r="A475" t="str">
            <v>556602802000</v>
          </cell>
          <cell r="B475">
            <v>108.5685</v>
          </cell>
          <cell r="C475">
            <v>27.368400000000001</v>
          </cell>
          <cell r="D475">
            <v>9.3529999999999998</v>
          </cell>
          <cell r="E475">
            <v>4.7634999999999996</v>
          </cell>
          <cell r="F475">
            <v>7.7918000000000003</v>
          </cell>
        </row>
        <row r="476">
          <cell r="A476" t="str">
            <v>556602801995</v>
          </cell>
          <cell r="B476">
            <v>108.3873</v>
          </cell>
          <cell r="C476">
            <v>25.599</v>
          </cell>
          <cell r="D476">
            <v>8.8429000000000002</v>
          </cell>
          <cell r="E476">
            <v>4.4134000000000002</v>
          </cell>
          <cell r="F476">
            <v>7.5991999999999997</v>
          </cell>
        </row>
        <row r="477">
          <cell r="A477" t="str">
            <v>556603202000</v>
          </cell>
          <cell r="B477">
            <v>52.014099999999999</v>
          </cell>
          <cell r="C477">
            <v>6.4142999999999999</v>
          </cell>
          <cell r="D477">
            <v>1.0117</v>
          </cell>
          <cell r="E477">
            <v>1.6236999999999999</v>
          </cell>
          <cell r="F477">
            <v>2.8159000000000001</v>
          </cell>
        </row>
        <row r="478">
          <cell r="A478" t="str">
            <v>556603201995</v>
          </cell>
          <cell r="B478">
            <v>52.014099999999999</v>
          </cell>
          <cell r="C478">
            <v>5.83</v>
          </cell>
          <cell r="D478">
            <v>1.0201</v>
          </cell>
          <cell r="E478">
            <v>1.3464</v>
          </cell>
          <cell r="F478">
            <v>2.7833000000000001</v>
          </cell>
        </row>
        <row r="479">
          <cell r="A479" t="str">
            <v>556603602000</v>
          </cell>
          <cell r="B479">
            <v>35.043399999999998</v>
          </cell>
          <cell r="C479">
            <v>3.6597</v>
          </cell>
          <cell r="D479">
            <v>0.96889999999999998</v>
          </cell>
          <cell r="E479">
            <v>0.94779999999999998</v>
          </cell>
          <cell r="F479">
            <v>1.2768999999999999</v>
          </cell>
        </row>
        <row r="480">
          <cell r="A480" t="str">
            <v>556603601995</v>
          </cell>
          <cell r="B480">
            <v>35.038200000000003</v>
          </cell>
          <cell r="C480">
            <v>3.5379999999999998</v>
          </cell>
          <cell r="D480">
            <v>0.90080000000000005</v>
          </cell>
          <cell r="E480">
            <v>0.88200000000000001</v>
          </cell>
          <cell r="F480">
            <v>1.234</v>
          </cell>
        </row>
        <row r="481">
          <cell r="A481" t="str">
            <v>556604002000</v>
          </cell>
          <cell r="B481">
            <v>90.7059</v>
          </cell>
          <cell r="C481">
            <v>26.260899999999999</v>
          </cell>
          <cell r="D481">
            <v>7.6208</v>
          </cell>
          <cell r="E481">
            <v>10.9474</v>
          </cell>
          <cell r="F481">
            <v>5.7305000000000001</v>
          </cell>
        </row>
        <row r="482">
          <cell r="A482" t="str">
            <v>556604001995</v>
          </cell>
          <cell r="B482">
            <v>90.706699999999998</v>
          </cell>
          <cell r="C482">
            <v>26.369</v>
          </cell>
          <cell r="D482">
            <v>14.339700000000001</v>
          </cell>
          <cell r="E482">
            <v>4.3662000000000001</v>
          </cell>
          <cell r="F482">
            <v>5.5339</v>
          </cell>
        </row>
        <row r="483">
          <cell r="A483" t="str">
            <v>556604402000</v>
          </cell>
          <cell r="B483">
            <v>73.256799999999998</v>
          </cell>
          <cell r="C483">
            <v>7.3634000000000004</v>
          </cell>
          <cell r="D483">
            <v>2.3062</v>
          </cell>
          <cell r="E483">
            <v>1.2868999999999999</v>
          </cell>
          <cell r="F483">
            <v>2.9771999999999998</v>
          </cell>
        </row>
        <row r="484">
          <cell r="A484" t="str">
            <v>556604401995</v>
          </cell>
          <cell r="B484">
            <v>73.261099999999999</v>
          </cell>
          <cell r="C484">
            <v>6.4776999999999996</v>
          </cell>
          <cell r="D484">
            <v>1.5047999999999999</v>
          </cell>
          <cell r="E484">
            <v>1.2306999999999999</v>
          </cell>
          <cell r="F484">
            <v>2.9639000000000002</v>
          </cell>
        </row>
        <row r="485">
          <cell r="A485" t="str">
            <v>556604802000</v>
          </cell>
          <cell r="B485">
            <v>37.652500000000003</v>
          </cell>
          <cell r="C485">
            <v>12.164099999999999</v>
          </cell>
          <cell r="D485">
            <v>3.8025000000000002</v>
          </cell>
          <cell r="E485">
            <v>3.6808000000000001</v>
          </cell>
          <cell r="F485">
            <v>3.4483000000000001</v>
          </cell>
        </row>
        <row r="486">
          <cell r="A486" t="str">
            <v>556604801995</v>
          </cell>
          <cell r="B486">
            <v>37.651899999999998</v>
          </cell>
          <cell r="C486">
            <v>12.6509</v>
          </cell>
          <cell r="D486">
            <v>3.7058</v>
          </cell>
          <cell r="E486">
            <v>4.0320999999999998</v>
          </cell>
          <cell r="F486">
            <v>3.5465</v>
          </cell>
        </row>
        <row r="487">
          <cell r="A487" t="str">
            <v>556605202000</v>
          </cell>
          <cell r="B487">
            <v>40.2256</v>
          </cell>
          <cell r="C487">
            <v>4.9081000000000001</v>
          </cell>
          <cell r="D487">
            <v>0.89049999999999996</v>
          </cell>
          <cell r="E487">
            <v>1.2809999999999999</v>
          </cell>
          <cell r="F487">
            <v>1.8580000000000001</v>
          </cell>
        </row>
        <row r="488">
          <cell r="A488" t="str">
            <v>556605201995</v>
          </cell>
          <cell r="B488">
            <v>40.225700000000003</v>
          </cell>
          <cell r="C488">
            <v>4.4851999999999999</v>
          </cell>
          <cell r="D488">
            <v>0.86729999999999996</v>
          </cell>
          <cell r="E488">
            <v>0.95889999999999997</v>
          </cell>
          <cell r="F488">
            <v>1.8373999999999999</v>
          </cell>
        </row>
        <row r="489">
          <cell r="A489" t="str">
            <v>556605602000</v>
          </cell>
          <cell r="B489">
            <v>40.608199999999997</v>
          </cell>
          <cell r="C489">
            <v>7.0258000000000003</v>
          </cell>
          <cell r="D489">
            <v>2.3237000000000001</v>
          </cell>
          <cell r="E489">
            <v>1.3737999999999999</v>
          </cell>
          <cell r="F489">
            <v>2.2235999999999998</v>
          </cell>
        </row>
        <row r="490">
          <cell r="A490" t="str">
            <v>556605601995</v>
          </cell>
          <cell r="B490">
            <v>40.609099999999998</v>
          </cell>
          <cell r="C490">
            <v>6.6779000000000002</v>
          </cell>
          <cell r="D490">
            <v>2.1600999999999999</v>
          </cell>
          <cell r="E490">
            <v>1.2759</v>
          </cell>
          <cell r="F490">
            <v>2.2023000000000001</v>
          </cell>
        </row>
        <row r="491">
          <cell r="A491" t="str">
            <v>556606002000</v>
          </cell>
          <cell r="B491">
            <v>48.287999999999997</v>
          </cell>
          <cell r="C491">
            <v>8.0917999999999992</v>
          </cell>
          <cell r="D491">
            <v>2.0625</v>
          </cell>
          <cell r="E491">
            <v>1.6495</v>
          </cell>
          <cell r="F491">
            <v>2.7846000000000002</v>
          </cell>
        </row>
        <row r="492">
          <cell r="A492" t="str">
            <v>556606001995</v>
          </cell>
          <cell r="B492">
            <v>48.286200000000001</v>
          </cell>
          <cell r="C492">
            <v>7.694</v>
          </cell>
          <cell r="D492">
            <v>1.9735</v>
          </cell>
          <cell r="E492">
            <v>1.4048</v>
          </cell>
          <cell r="F492">
            <v>2.7412999999999998</v>
          </cell>
        </row>
        <row r="493">
          <cell r="A493" t="str">
            <v>556606402000</v>
          </cell>
          <cell r="B493">
            <v>51.264600000000002</v>
          </cell>
          <cell r="C493">
            <v>5.2957000000000001</v>
          </cell>
          <cell r="D493">
            <v>1.2811999999999999</v>
          </cell>
          <cell r="E493">
            <v>1.5101</v>
          </cell>
          <cell r="F493">
            <v>1.7035</v>
          </cell>
        </row>
        <row r="494">
          <cell r="A494" t="str">
            <v>556606401995</v>
          </cell>
          <cell r="B494">
            <v>51.262799999999999</v>
          </cell>
          <cell r="C494">
            <v>5.1082000000000001</v>
          </cell>
          <cell r="D494">
            <v>1.2421</v>
          </cell>
          <cell r="E494">
            <v>1.3998999999999999</v>
          </cell>
          <cell r="F494">
            <v>1.6698999999999999</v>
          </cell>
        </row>
        <row r="495">
          <cell r="A495" t="str">
            <v>556606802000</v>
          </cell>
          <cell r="B495">
            <v>105.54049999999999</v>
          </cell>
          <cell r="C495">
            <v>13.0806</v>
          </cell>
          <cell r="D495">
            <v>2.5238999999999998</v>
          </cell>
          <cell r="E495">
            <v>3.1869000000000001</v>
          </cell>
          <cell r="F495">
            <v>5.35</v>
          </cell>
        </row>
        <row r="496">
          <cell r="A496" t="str">
            <v>556606801995</v>
          </cell>
          <cell r="B496">
            <v>105.53700000000001</v>
          </cell>
          <cell r="C496">
            <v>12.571400000000001</v>
          </cell>
          <cell r="D496">
            <v>2.4319999999999999</v>
          </cell>
          <cell r="E496">
            <v>3.0752999999999999</v>
          </cell>
          <cell r="F496">
            <v>5.1505000000000001</v>
          </cell>
        </row>
        <row r="497">
          <cell r="A497" t="str">
            <v>556607202000</v>
          </cell>
          <cell r="B497">
            <v>53.484099999999998</v>
          </cell>
          <cell r="C497">
            <v>7.1645000000000003</v>
          </cell>
          <cell r="D497">
            <v>2.1299000000000001</v>
          </cell>
          <cell r="E497">
            <v>1.3407</v>
          </cell>
          <cell r="F497">
            <v>2.7395</v>
          </cell>
        </row>
        <row r="498">
          <cell r="A498" t="str">
            <v>556607201995</v>
          </cell>
          <cell r="B498">
            <v>53.4831</v>
          </cell>
          <cell r="C498">
            <v>6.6657000000000002</v>
          </cell>
          <cell r="D498">
            <v>1.9283999999999999</v>
          </cell>
          <cell r="E498">
            <v>1.1432</v>
          </cell>
          <cell r="F498">
            <v>2.6741999999999999</v>
          </cell>
        </row>
        <row r="499">
          <cell r="A499" t="str">
            <v>556607602000</v>
          </cell>
          <cell r="B499">
            <v>145.16239999999999</v>
          </cell>
          <cell r="C499">
            <v>36.777999999999999</v>
          </cell>
          <cell r="D499">
            <v>9.8120999999999992</v>
          </cell>
          <cell r="E499">
            <v>6.8367000000000004</v>
          </cell>
          <cell r="F499">
            <v>11.1569</v>
          </cell>
        </row>
        <row r="500">
          <cell r="A500" t="str">
            <v>556607601995</v>
          </cell>
          <cell r="B500">
            <v>145.12979999999999</v>
          </cell>
          <cell r="C500">
            <v>34.7851</v>
          </cell>
          <cell r="D500">
            <v>9.5</v>
          </cell>
          <cell r="E500">
            <v>5.5416999999999996</v>
          </cell>
          <cell r="F500">
            <v>11.0101</v>
          </cell>
        </row>
        <row r="501">
          <cell r="A501" t="str">
            <v>556608002000</v>
          </cell>
          <cell r="B501">
            <v>58.974800000000002</v>
          </cell>
          <cell r="C501">
            <v>4.5411999999999999</v>
          </cell>
          <cell r="D501">
            <v>0.8498</v>
          </cell>
          <cell r="E501">
            <v>1.0911</v>
          </cell>
          <cell r="F501">
            <v>2.2389000000000001</v>
          </cell>
        </row>
        <row r="502">
          <cell r="A502" t="str">
            <v>556608001995</v>
          </cell>
          <cell r="B502">
            <v>58.990099999999998</v>
          </cell>
          <cell r="C502">
            <v>4.3731999999999998</v>
          </cell>
          <cell r="D502">
            <v>0.74739999999999995</v>
          </cell>
          <cell r="E502">
            <v>0.95140000000000002</v>
          </cell>
          <cell r="F502">
            <v>2.2288000000000001</v>
          </cell>
        </row>
        <row r="503">
          <cell r="A503" t="str">
            <v>556608402000</v>
          </cell>
          <cell r="B503">
            <v>111.42870000000001</v>
          </cell>
          <cell r="C503">
            <v>17.422599999999999</v>
          </cell>
          <cell r="D503">
            <v>4.4303999999999997</v>
          </cell>
          <cell r="E503">
            <v>3.2421000000000002</v>
          </cell>
          <cell r="F503">
            <v>6.3285</v>
          </cell>
        </row>
        <row r="504">
          <cell r="A504" t="str">
            <v>556608401995</v>
          </cell>
          <cell r="B504">
            <v>111.4289</v>
          </cell>
          <cell r="C504">
            <v>16.814699999999998</v>
          </cell>
          <cell r="D504">
            <v>4.3148</v>
          </cell>
          <cell r="E504">
            <v>3.0531000000000001</v>
          </cell>
          <cell r="F504">
            <v>6.2576000000000001</v>
          </cell>
        </row>
        <row r="505">
          <cell r="A505" t="str">
            <v>556608802000</v>
          </cell>
          <cell r="B505">
            <v>70.367900000000006</v>
          </cell>
          <cell r="C505">
            <v>9.2460000000000004</v>
          </cell>
          <cell r="D505">
            <v>2.3052000000000001</v>
          </cell>
          <cell r="E505">
            <v>1.6757</v>
          </cell>
          <cell r="F505">
            <v>4.0903999999999998</v>
          </cell>
        </row>
        <row r="506">
          <cell r="A506" t="str">
            <v>556608801995</v>
          </cell>
          <cell r="B506">
            <v>70.312200000000004</v>
          </cell>
          <cell r="C506">
            <v>9.0932999999999993</v>
          </cell>
          <cell r="D506">
            <v>2.2448999999999999</v>
          </cell>
          <cell r="E506">
            <v>1.6485000000000001</v>
          </cell>
          <cell r="F506">
            <v>4.0843999999999996</v>
          </cell>
        </row>
        <row r="507">
          <cell r="A507" t="str">
            <v>556609202000</v>
          </cell>
          <cell r="B507">
            <v>85.784099999999995</v>
          </cell>
          <cell r="C507">
            <v>10.976100000000001</v>
          </cell>
          <cell r="D507">
            <v>2.2724000000000002</v>
          </cell>
          <cell r="E507">
            <v>2.6072000000000002</v>
          </cell>
          <cell r="F507">
            <v>4.7000999999999999</v>
          </cell>
        </row>
        <row r="508">
          <cell r="A508" t="str">
            <v>556609201995</v>
          </cell>
          <cell r="B508">
            <v>85.783600000000007</v>
          </cell>
          <cell r="C508">
            <v>10.7956</v>
          </cell>
          <cell r="D508">
            <v>2.1602999999999999</v>
          </cell>
          <cell r="E508">
            <v>2.4081999999999999</v>
          </cell>
          <cell r="F508">
            <v>4.6912000000000003</v>
          </cell>
        </row>
        <row r="509">
          <cell r="A509" t="str">
            <v>556609602000</v>
          </cell>
          <cell r="B509">
            <v>57.518900000000002</v>
          </cell>
          <cell r="C509">
            <v>6.2656000000000001</v>
          </cell>
          <cell r="D509">
            <v>1.0341</v>
          </cell>
          <cell r="E509">
            <v>1.6016999999999999</v>
          </cell>
          <cell r="F509">
            <v>2.4003999999999999</v>
          </cell>
        </row>
        <row r="510">
          <cell r="A510" t="str">
            <v>556609601995</v>
          </cell>
          <cell r="B510">
            <v>57.518000000000001</v>
          </cell>
          <cell r="C510">
            <v>5.9912999999999998</v>
          </cell>
          <cell r="D510">
            <v>0.98429999999999995</v>
          </cell>
          <cell r="E510">
            <v>1.5677000000000001</v>
          </cell>
          <cell r="F510">
            <v>2.3641999999999999</v>
          </cell>
        </row>
        <row r="511">
          <cell r="A511" t="str">
            <v>557000002000</v>
          </cell>
          <cell r="B511">
            <v>1317.0486000000001</v>
          </cell>
          <cell r="C511">
            <v>168.49610000000001</v>
          </cell>
          <cell r="D511">
            <v>37.349499999999999</v>
          </cell>
          <cell r="E511">
            <v>40.217500000000001</v>
          </cell>
          <cell r="F511">
            <v>61.926699999999997</v>
          </cell>
        </row>
        <row r="512">
          <cell r="A512" t="str">
            <v>557000001995</v>
          </cell>
          <cell r="B512">
            <v>1315.6179</v>
          </cell>
          <cell r="C512">
            <v>156.70330000000001</v>
          </cell>
          <cell r="D512">
            <v>34.757899999999999</v>
          </cell>
          <cell r="E512">
            <v>35.743699999999997</v>
          </cell>
          <cell r="F512">
            <v>59.361199999999997</v>
          </cell>
        </row>
        <row r="513">
          <cell r="A513" t="str">
            <v>557000402000</v>
          </cell>
          <cell r="B513">
            <v>123.1328</v>
          </cell>
          <cell r="C513">
            <v>24.921199999999999</v>
          </cell>
          <cell r="D513">
            <v>6.7560000000000002</v>
          </cell>
          <cell r="E513">
            <v>5.3685999999999998</v>
          </cell>
          <cell r="F513">
            <v>7.1220999999999997</v>
          </cell>
        </row>
        <row r="514">
          <cell r="A514" t="str">
            <v>557000401995</v>
          </cell>
          <cell r="B514">
            <v>123.13330000000001</v>
          </cell>
          <cell r="C514">
            <v>24.3993</v>
          </cell>
          <cell r="D514">
            <v>6.5537999999999998</v>
          </cell>
          <cell r="E514">
            <v>5.1557000000000004</v>
          </cell>
          <cell r="F514">
            <v>7.0579999999999998</v>
          </cell>
        </row>
        <row r="515">
          <cell r="A515" t="str">
            <v>557000802000</v>
          </cell>
          <cell r="B515">
            <v>111.3865</v>
          </cell>
          <cell r="C515">
            <v>19.541699999999999</v>
          </cell>
          <cell r="D515">
            <v>5.0430999999999999</v>
          </cell>
          <cell r="E515">
            <v>4.1372</v>
          </cell>
          <cell r="F515">
            <v>6.7317999999999998</v>
          </cell>
        </row>
        <row r="516">
          <cell r="A516" t="str">
            <v>557000801995</v>
          </cell>
          <cell r="B516">
            <v>111.3683</v>
          </cell>
          <cell r="C516">
            <v>18.998899999999999</v>
          </cell>
          <cell r="D516">
            <v>5.0345000000000004</v>
          </cell>
          <cell r="E516">
            <v>3.9765999999999999</v>
          </cell>
          <cell r="F516">
            <v>6.4650999999999996</v>
          </cell>
        </row>
        <row r="517">
          <cell r="A517" t="str">
            <v>557001202000</v>
          </cell>
          <cell r="B517">
            <v>31.353400000000001</v>
          </cell>
          <cell r="C517">
            <v>4.7205000000000004</v>
          </cell>
          <cell r="D517">
            <v>0.81850000000000001</v>
          </cell>
          <cell r="E517">
            <v>1.5807</v>
          </cell>
          <cell r="F517">
            <v>1.7206999999999999</v>
          </cell>
        </row>
        <row r="518">
          <cell r="A518" t="str">
            <v>557001201995</v>
          </cell>
          <cell r="B518">
            <v>31.171600000000002</v>
          </cell>
          <cell r="C518">
            <v>3.0337000000000001</v>
          </cell>
          <cell r="D518">
            <v>0.49840000000000001</v>
          </cell>
          <cell r="E518">
            <v>0.80469999999999997</v>
          </cell>
          <cell r="F518">
            <v>1.4331</v>
          </cell>
        </row>
        <row r="519">
          <cell r="A519" t="str">
            <v>557001602000</v>
          </cell>
          <cell r="B519">
            <v>106.41930000000001</v>
          </cell>
          <cell r="C519">
            <v>10.3101</v>
          </cell>
          <cell r="D519">
            <v>2.0015000000000001</v>
          </cell>
          <cell r="E519">
            <v>2.3730000000000002</v>
          </cell>
          <cell r="F519">
            <v>4.5702999999999996</v>
          </cell>
        </row>
        <row r="520">
          <cell r="A520" t="str">
            <v>557001601995</v>
          </cell>
          <cell r="B520">
            <v>106.3939</v>
          </cell>
          <cell r="C520">
            <v>9.7970000000000006</v>
          </cell>
          <cell r="D520">
            <v>1.8111999999999999</v>
          </cell>
          <cell r="E520">
            <v>2.3412999999999999</v>
          </cell>
          <cell r="F520">
            <v>4.5086000000000004</v>
          </cell>
        </row>
        <row r="521">
          <cell r="A521" t="str">
            <v>557002002000</v>
          </cell>
          <cell r="B521">
            <v>125.12179999999999</v>
          </cell>
          <cell r="C521">
            <v>14.499000000000001</v>
          </cell>
          <cell r="D521">
            <v>3.2642000000000002</v>
          </cell>
          <cell r="E521">
            <v>4.0313999999999997</v>
          </cell>
          <cell r="F521">
            <v>5.3193999999999999</v>
          </cell>
        </row>
        <row r="522">
          <cell r="A522" t="str">
            <v>557002001995</v>
          </cell>
          <cell r="B522">
            <v>125.0934</v>
          </cell>
          <cell r="C522">
            <v>14.1028</v>
          </cell>
          <cell r="D522">
            <v>3.1642999999999999</v>
          </cell>
          <cell r="E522">
            <v>3.7330999999999999</v>
          </cell>
          <cell r="F522">
            <v>5.2739000000000003</v>
          </cell>
        </row>
        <row r="523">
          <cell r="A523" t="str">
            <v>557002402000</v>
          </cell>
          <cell r="B523">
            <v>68.713999999999999</v>
          </cell>
          <cell r="C523">
            <v>5.9953000000000003</v>
          </cell>
          <cell r="D523">
            <v>1.2253000000000001</v>
          </cell>
          <cell r="E523">
            <v>1.4973000000000001</v>
          </cell>
          <cell r="F523">
            <v>2.5076000000000001</v>
          </cell>
        </row>
        <row r="524">
          <cell r="A524" t="str">
            <v>557002401995</v>
          </cell>
          <cell r="B524">
            <v>68.721999999999994</v>
          </cell>
          <cell r="C524">
            <v>5.5904999999999996</v>
          </cell>
          <cell r="D524">
            <v>1.1383000000000001</v>
          </cell>
          <cell r="E524">
            <v>1.2838000000000001</v>
          </cell>
          <cell r="F524">
            <v>2.4586000000000001</v>
          </cell>
        </row>
        <row r="525">
          <cell r="A525" t="str">
            <v>557002802000</v>
          </cell>
          <cell r="B525">
            <v>102.61920000000001</v>
          </cell>
          <cell r="C525">
            <v>14.993399999999999</v>
          </cell>
          <cell r="D525">
            <v>4.0810000000000004</v>
          </cell>
          <cell r="E525">
            <v>3.2121</v>
          </cell>
          <cell r="F525">
            <v>5.0155000000000003</v>
          </cell>
        </row>
        <row r="526">
          <cell r="A526" t="str">
            <v>557002801995</v>
          </cell>
          <cell r="B526">
            <v>102.66540000000001</v>
          </cell>
          <cell r="C526">
            <v>14.2494</v>
          </cell>
          <cell r="D526">
            <v>3.9075000000000002</v>
          </cell>
          <cell r="E526">
            <v>3.0663</v>
          </cell>
          <cell r="F526">
            <v>4.8936999999999999</v>
          </cell>
        </row>
        <row r="527">
          <cell r="A527" t="str">
            <v>557003202000</v>
          </cell>
          <cell r="B527">
            <v>89.405699999999996</v>
          </cell>
          <cell r="C527">
            <v>8.9992000000000001</v>
          </cell>
          <cell r="D527">
            <v>1.1981999999999999</v>
          </cell>
          <cell r="E527">
            <v>2.5402999999999998</v>
          </cell>
          <cell r="F527">
            <v>4.0803000000000003</v>
          </cell>
        </row>
        <row r="528">
          <cell r="A528" t="str">
            <v>557003201995</v>
          </cell>
          <cell r="B528">
            <v>88.995599999999996</v>
          </cell>
          <cell r="C528">
            <v>7.1763000000000003</v>
          </cell>
          <cell r="D528">
            <v>0.89549999999999996</v>
          </cell>
          <cell r="E528">
            <v>1.8071999999999999</v>
          </cell>
          <cell r="F528">
            <v>3.9546999999999999</v>
          </cell>
        </row>
        <row r="529">
          <cell r="A529" t="str">
            <v>557003602000</v>
          </cell>
          <cell r="B529">
            <v>78.028700000000001</v>
          </cell>
          <cell r="C529">
            <v>10.0984</v>
          </cell>
          <cell r="D529">
            <v>1.7931999999999999</v>
          </cell>
          <cell r="E529">
            <v>2.1476999999999999</v>
          </cell>
          <cell r="F529">
            <v>4.1322000000000001</v>
          </cell>
        </row>
        <row r="530">
          <cell r="A530" t="str">
            <v>557003601995</v>
          </cell>
          <cell r="B530">
            <v>78.02</v>
          </cell>
          <cell r="C530">
            <v>9.2629999999999999</v>
          </cell>
          <cell r="D530">
            <v>1.6054999999999999</v>
          </cell>
          <cell r="E530">
            <v>2.0792000000000002</v>
          </cell>
          <cell r="F530">
            <v>3.8241000000000001</v>
          </cell>
        </row>
        <row r="531">
          <cell r="A531" t="str">
            <v>557004002000</v>
          </cell>
          <cell r="B531">
            <v>96.658799999999999</v>
          </cell>
          <cell r="C531">
            <v>8.4215</v>
          </cell>
          <cell r="D531">
            <v>1.5577000000000001</v>
          </cell>
          <cell r="E531">
            <v>2.1842000000000001</v>
          </cell>
          <cell r="F531">
            <v>3.2890000000000001</v>
          </cell>
        </row>
        <row r="532">
          <cell r="A532" t="str">
            <v>557004001995</v>
          </cell>
          <cell r="B532">
            <v>96.675899999999999</v>
          </cell>
          <cell r="C532">
            <v>8.0327999999999999</v>
          </cell>
          <cell r="D532">
            <v>1.4625999999999999</v>
          </cell>
          <cell r="E532">
            <v>2.2403</v>
          </cell>
          <cell r="F532">
            <v>3.2105999999999999</v>
          </cell>
        </row>
        <row r="533">
          <cell r="A533" t="str">
            <v>557004402000</v>
          </cell>
          <cell r="B533">
            <v>90.430300000000003</v>
          </cell>
          <cell r="C533">
            <v>11.390499999999999</v>
          </cell>
          <cell r="D533">
            <v>2.3529</v>
          </cell>
          <cell r="E533">
            <v>2.3923999999999999</v>
          </cell>
          <cell r="F533">
            <v>4.3516000000000004</v>
          </cell>
        </row>
        <row r="534">
          <cell r="A534" t="str">
            <v>557004401995</v>
          </cell>
          <cell r="B534">
            <v>90.268199999999993</v>
          </cell>
          <cell r="C534">
            <v>10.638500000000001</v>
          </cell>
          <cell r="D534">
            <v>2.2374000000000001</v>
          </cell>
          <cell r="E534">
            <v>2.2446999999999999</v>
          </cell>
          <cell r="F534">
            <v>4.1928999999999998</v>
          </cell>
        </row>
        <row r="535">
          <cell r="A535" t="str">
            <v>557004802000</v>
          </cell>
          <cell r="B535">
            <v>117.0313</v>
          </cell>
          <cell r="C535">
            <v>11.319100000000001</v>
          </cell>
          <cell r="D535">
            <v>2.0251999999999999</v>
          </cell>
          <cell r="E535">
            <v>3.3498999999999999</v>
          </cell>
          <cell r="F535">
            <v>4.7024999999999997</v>
          </cell>
        </row>
        <row r="536">
          <cell r="A536" t="str">
            <v>557004801995</v>
          </cell>
          <cell r="B536">
            <v>117.0312</v>
          </cell>
          <cell r="C536">
            <v>11.0808</v>
          </cell>
          <cell r="D536">
            <v>1.944</v>
          </cell>
          <cell r="E536">
            <v>3.3111999999999999</v>
          </cell>
          <cell r="F536">
            <v>4.6534000000000004</v>
          </cell>
        </row>
        <row r="537">
          <cell r="A537" t="str">
            <v>557005202000</v>
          </cell>
          <cell r="B537">
            <v>176.74680000000001</v>
          </cell>
          <cell r="C537">
            <v>23.286200000000001</v>
          </cell>
          <cell r="D537">
            <v>5.2327000000000004</v>
          </cell>
          <cell r="E537">
            <v>5.4027000000000003</v>
          </cell>
          <cell r="F537">
            <v>8.3836999999999993</v>
          </cell>
        </row>
        <row r="538">
          <cell r="A538" t="str">
            <v>557005201995</v>
          </cell>
          <cell r="B538">
            <v>176.07910000000001</v>
          </cell>
          <cell r="C538">
            <v>20.340299999999999</v>
          </cell>
          <cell r="D538">
            <v>4.5049000000000001</v>
          </cell>
          <cell r="E538">
            <v>3.6996000000000002</v>
          </cell>
          <cell r="F538">
            <v>7.4344999999999999</v>
          </cell>
        </row>
        <row r="539">
          <cell r="A539" t="str">
            <v>570000002000</v>
          </cell>
          <cell r="B539">
            <v>6518.4728999999998</v>
          </cell>
          <cell r="C539">
            <v>1105.0757000000001</v>
          </cell>
          <cell r="D539">
            <v>318.97919999999999</v>
          </cell>
          <cell r="E539">
            <v>197.9316</v>
          </cell>
          <cell r="F539">
            <v>367.63490000000002</v>
          </cell>
        </row>
        <row r="540">
          <cell r="A540" t="str">
            <v>570000001995</v>
          </cell>
          <cell r="B540">
            <v>6517.9233000000004</v>
          </cell>
          <cell r="C540">
            <v>1050.9871000000001</v>
          </cell>
          <cell r="D540">
            <v>299.45269999999999</v>
          </cell>
          <cell r="E540">
            <v>191.50149999999999</v>
          </cell>
          <cell r="F540">
            <v>358.5077</v>
          </cell>
        </row>
        <row r="541">
          <cell r="A541" t="str">
            <v>571100002000</v>
          </cell>
          <cell r="B541">
            <v>257.75389999999999</v>
          </cell>
          <cell r="C541">
            <v>104.36750000000001</v>
          </cell>
          <cell r="D541">
            <v>37.078000000000003</v>
          </cell>
          <cell r="E541">
            <v>14.4046</v>
          </cell>
          <cell r="F541">
            <v>23.1694</v>
          </cell>
        </row>
        <row r="542">
          <cell r="A542" t="str">
            <v>571100001995</v>
          </cell>
          <cell r="B542">
            <v>257.68740000000003</v>
          </cell>
          <cell r="C542">
            <v>101.61960000000001</v>
          </cell>
          <cell r="D542">
            <v>36.151000000000003</v>
          </cell>
          <cell r="E542">
            <v>13.5792</v>
          </cell>
          <cell r="F542">
            <v>22.983899999999998</v>
          </cell>
        </row>
        <row r="543">
          <cell r="A543" t="str">
            <v>575400002000</v>
          </cell>
          <cell r="B543">
            <v>967.17290000000003</v>
          </cell>
          <cell r="C543">
            <v>178.0001</v>
          </cell>
          <cell r="D543">
            <v>49.712200000000003</v>
          </cell>
          <cell r="E543">
            <v>39.408700000000003</v>
          </cell>
          <cell r="F543">
            <v>53.366199999999999</v>
          </cell>
        </row>
        <row r="544">
          <cell r="A544" t="str">
            <v>575400001995</v>
          </cell>
          <cell r="B544">
            <v>967.14850000000001</v>
          </cell>
          <cell r="C544">
            <v>174.0855</v>
          </cell>
          <cell r="D544">
            <v>47.581699999999998</v>
          </cell>
          <cell r="E544">
            <v>38.289499999999997</v>
          </cell>
          <cell r="F544">
            <v>53.380800000000001</v>
          </cell>
        </row>
        <row r="545">
          <cell r="A545" t="str">
            <v>575400402000</v>
          </cell>
          <cell r="B545">
            <v>55.8386</v>
          </cell>
          <cell r="C545">
            <v>7.0225999999999997</v>
          </cell>
          <cell r="D545">
            <v>1.7595000000000001</v>
          </cell>
          <cell r="E545">
            <v>1.6527000000000001</v>
          </cell>
          <cell r="F545">
            <v>2.7176</v>
          </cell>
        </row>
        <row r="546">
          <cell r="A546" t="str">
            <v>575400401995</v>
          </cell>
          <cell r="B546">
            <v>55.836300000000001</v>
          </cell>
          <cell r="C546">
            <v>6.6394000000000002</v>
          </cell>
          <cell r="D546">
            <v>1.6371</v>
          </cell>
          <cell r="E546">
            <v>1.5958000000000001</v>
          </cell>
          <cell r="F546">
            <v>2.6836000000000002</v>
          </cell>
        </row>
        <row r="547">
          <cell r="A547" t="str">
            <v>575400802000</v>
          </cell>
          <cell r="B547">
            <v>111.9843</v>
          </cell>
          <cell r="C547">
            <v>38.322099999999999</v>
          </cell>
          <cell r="D547">
            <v>12.918699999999999</v>
          </cell>
          <cell r="E547">
            <v>7.4352999999999998</v>
          </cell>
          <cell r="F547">
            <v>9.3399000000000001</v>
          </cell>
        </row>
        <row r="548">
          <cell r="A548" t="str">
            <v>575400801995</v>
          </cell>
          <cell r="B548">
            <v>111.98390000000001</v>
          </cell>
          <cell r="C548">
            <v>36.7562</v>
          </cell>
          <cell r="D548">
            <v>12.360099999999999</v>
          </cell>
          <cell r="E548">
            <v>7.0031999999999996</v>
          </cell>
          <cell r="F548">
            <v>9.1646999999999998</v>
          </cell>
        </row>
        <row r="549">
          <cell r="A549" t="str">
            <v>575401202000</v>
          </cell>
          <cell r="B549">
            <v>69.289000000000001</v>
          </cell>
          <cell r="C549">
            <v>12.442500000000001</v>
          </cell>
          <cell r="D549">
            <v>3.6086</v>
          </cell>
          <cell r="E549">
            <v>2.6595</v>
          </cell>
          <cell r="F549">
            <v>4.0446999999999997</v>
          </cell>
        </row>
        <row r="550">
          <cell r="A550" t="str">
            <v>575401201995</v>
          </cell>
          <cell r="B550">
            <v>69.280199999999994</v>
          </cell>
          <cell r="C550">
            <v>11.838900000000001</v>
          </cell>
          <cell r="D550">
            <v>3.4186999999999999</v>
          </cell>
          <cell r="E550">
            <v>2.5562</v>
          </cell>
          <cell r="F550">
            <v>3.9931999999999999</v>
          </cell>
        </row>
        <row r="551">
          <cell r="A551" t="str">
            <v>575401602000</v>
          </cell>
          <cell r="B551">
            <v>100.4538</v>
          </cell>
          <cell r="C551">
            <v>16.426100000000002</v>
          </cell>
          <cell r="D551">
            <v>2.8458999999999999</v>
          </cell>
          <cell r="E551">
            <v>2.7625000000000002</v>
          </cell>
          <cell r="F551">
            <v>4.7938000000000001</v>
          </cell>
        </row>
        <row r="552">
          <cell r="A552" t="str">
            <v>575401601995</v>
          </cell>
          <cell r="B552">
            <v>100.4451</v>
          </cell>
          <cell r="C552">
            <v>15.617900000000001</v>
          </cell>
          <cell r="D552">
            <v>2.7258</v>
          </cell>
          <cell r="E552">
            <v>2.5983999999999998</v>
          </cell>
          <cell r="F552">
            <v>4.7431999999999999</v>
          </cell>
        </row>
        <row r="553">
          <cell r="A553" t="str">
            <v>575402002000</v>
          </cell>
          <cell r="B553">
            <v>79.276399999999995</v>
          </cell>
          <cell r="C553">
            <v>10.5253</v>
          </cell>
          <cell r="D553">
            <v>2.0546000000000002</v>
          </cell>
          <cell r="E553">
            <v>3.4925000000000002</v>
          </cell>
          <cell r="F553">
            <v>3.5261999999999998</v>
          </cell>
        </row>
        <row r="554">
          <cell r="A554" t="str">
            <v>575402001995</v>
          </cell>
          <cell r="B554">
            <v>79.235299999999995</v>
          </cell>
          <cell r="C554">
            <v>10.0763</v>
          </cell>
          <cell r="D554">
            <v>1.8932</v>
          </cell>
          <cell r="E554">
            <v>3.2027000000000001</v>
          </cell>
          <cell r="F554">
            <v>3.427</v>
          </cell>
        </row>
        <row r="555">
          <cell r="A555" t="str">
            <v>575402402000</v>
          </cell>
          <cell r="B555">
            <v>38.3093</v>
          </cell>
          <cell r="C555">
            <v>5.2519</v>
          </cell>
          <cell r="D555">
            <v>1.2391000000000001</v>
          </cell>
          <cell r="E555">
            <v>1.4241999999999999</v>
          </cell>
          <cell r="F555">
            <v>1.8245</v>
          </cell>
        </row>
        <row r="556">
          <cell r="A556" t="str">
            <v>575402401995</v>
          </cell>
          <cell r="B556">
            <v>38.311100000000003</v>
          </cell>
          <cell r="C556">
            <v>4.9950000000000001</v>
          </cell>
          <cell r="D556">
            <v>1.1748000000000001</v>
          </cell>
          <cell r="E556">
            <v>1.3349</v>
          </cell>
          <cell r="F556">
            <v>1.7602</v>
          </cell>
        </row>
        <row r="557">
          <cell r="A557" t="str">
            <v>575402802000</v>
          </cell>
          <cell r="B557">
            <v>86.637</v>
          </cell>
          <cell r="C557">
            <v>20.0672</v>
          </cell>
          <cell r="D557">
            <v>5.6931000000000003</v>
          </cell>
          <cell r="E557">
            <v>4.4085000000000001</v>
          </cell>
          <cell r="F557">
            <v>6.3903999999999996</v>
          </cell>
        </row>
        <row r="558">
          <cell r="A558" t="str">
            <v>575402801995</v>
          </cell>
          <cell r="B558">
            <v>86.658600000000007</v>
          </cell>
          <cell r="C558">
            <v>18.567499999999999</v>
          </cell>
          <cell r="D558">
            <v>5.5235000000000003</v>
          </cell>
          <cell r="E558">
            <v>3.7143999999999999</v>
          </cell>
          <cell r="F558">
            <v>5.7240000000000002</v>
          </cell>
        </row>
        <row r="559">
          <cell r="A559" t="str">
            <v>575403202000</v>
          </cell>
          <cell r="B559">
            <v>110.2989</v>
          </cell>
          <cell r="C559">
            <v>13.095499999999999</v>
          </cell>
          <cell r="D559">
            <v>3.1812999999999998</v>
          </cell>
          <cell r="E559">
            <v>3.7038000000000002</v>
          </cell>
          <cell r="F559">
            <v>3.8824999999999998</v>
          </cell>
        </row>
        <row r="560">
          <cell r="A560" t="str">
            <v>575403201995</v>
          </cell>
          <cell r="B560">
            <v>110.36920000000001</v>
          </cell>
          <cell r="C560">
            <v>15.92</v>
          </cell>
          <cell r="D560">
            <v>3.2595999999999998</v>
          </cell>
          <cell r="E560">
            <v>4.1957000000000004</v>
          </cell>
          <cell r="F560">
            <v>5.0035999999999996</v>
          </cell>
        </row>
        <row r="561">
          <cell r="A561" t="str">
            <v>575403602000</v>
          </cell>
          <cell r="B561">
            <v>67.421999999999997</v>
          </cell>
          <cell r="C561">
            <v>14.2379</v>
          </cell>
          <cell r="D561">
            <v>4.3659999999999997</v>
          </cell>
          <cell r="E561">
            <v>2.7248999999999999</v>
          </cell>
          <cell r="F561">
            <v>4.0570000000000004</v>
          </cell>
        </row>
        <row r="562">
          <cell r="A562" t="str">
            <v>575403601995</v>
          </cell>
          <cell r="B562">
            <v>67.421700000000001</v>
          </cell>
          <cell r="C562">
            <v>13.6974</v>
          </cell>
          <cell r="D562">
            <v>4.0496999999999996</v>
          </cell>
          <cell r="E562">
            <v>2.7042000000000002</v>
          </cell>
          <cell r="F562">
            <v>3.9245999999999999</v>
          </cell>
        </row>
        <row r="563">
          <cell r="A563" t="str">
            <v>575404002000</v>
          </cell>
          <cell r="B563">
            <v>56.179000000000002</v>
          </cell>
          <cell r="C563">
            <v>10.5312</v>
          </cell>
          <cell r="D563">
            <v>3.4559000000000002</v>
          </cell>
          <cell r="E563">
            <v>2.1707000000000001</v>
          </cell>
          <cell r="F563">
            <v>2.9708000000000001</v>
          </cell>
        </row>
        <row r="564">
          <cell r="A564" t="str">
            <v>575404001995</v>
          </cell>
          <cell r="B564">
            <v>56.178899999999999</v>
          </cell>
          <cell r="C564">
            <v>10.0128</v>
          </cell>
          <cell r="D564">
            <v>3.2454999999999998</v>
          </cell>
          <cell r="E564">
            <v>2.1046</v>
          </cell>
          <cell r="F564">
            <v>2.9154</v>
          </cell>
        </row>
        <row r="565">
          <cell r="A565" t="str">
            <v>575404402000</v>
          </cell>
          <cell r="B565">
            <v>71.359399999999994</v>
          </cell>
          <cell r="C565">
            <v>11.9285</v>
          </cell>
          <cell r="D565">
            <v>3.3331</v>
          </cell>
          <cell r="E565">
            <v>3.1675</v>
          </cell>
          <cell r="F565">
            <v>3.5781000000000001</v>
          </cell>
        </row>
        <row r="566">
          <cell r="A566" t="str">
            <v>575404401995</v>
          </cell>
          <cell r="B566">
            <v>71.310900000000004</v>
          </cell>
          <cell r="C566">
            <v>12.367699999999999</v>
          </cell>
          <cell r="D566">
            <v>3.2153999999999998</v>
          </cell>
          <cell r="E566">
            <v>3.6271</v>
          </cell>
          <cell r="F566">
            <v>3.8412000000000002</v>
          </cell>
        </row>
        <row r="567">
          <cell r="A567" t="str">
            <v>575404802000</v>
          </cell>
          <cell r="B567">
            <v>84.810599999999994</v>
          </cell>
          <cell r="C567">
            <v>12.1599</v>
          </cell>
          <cell r="D567">
            <v>3.3210000000000002</v>
          </cell>
          <cell r="E567">
            <v>2.5746000000000002</v>
          </cell>
          <cell r="F567">
            <v>4.4462999999999999</v>
          </cell>
        </row>
        <row r="568">
          <cell r="A568" t="str">
            <v>575404801995</v>
          </cell>
          <cell r="B568">
            <v>84.805300000000003</v>
          </cell>
          <cell r="C568">
            <v>11.831899999999999</v>
          </cell>
          <cell r="D568">
            <v>3.2402000000000002</v>
          </cell>
          <cell r="E568">
            <v>2.5261999999999998</v>
          </cell>
          <cell r="F568">
            <v>4.4249000000000001</v>
          </cell>
        </row>
        <row r="569">
          <cell r="A569" t="str">
            <v>575405202000</v>
          </cell>
          <cell r="B569">
            <v>35.314599999999999</v>
          </cell>
          <cell r="C569">
            <v>5.9893999999999998</v>
          </cell>
          <cell r="D569">
            <v>1.9354</v>
          </cell>
          <cell r="E569">
            <v>1.232</v>
          </cell>
          <cell r="F569">
            <v>1.7944</v>
          </cell>
        </row>
        <row r="570">
          <cell r="A570" t="str">
            <v>575405201995</v>
          </cell>
          <cell r="B570">
            <v>35.311999999999998</v>
          </cell>
          <cell r="C570">
            <v>5.7645</v>
          </cell>
          <cell r="D570">
            <v>1.8381000000000001</v>
          </cell>
          <cell r="E570">
            <v>1.1261000000000001</v>
          </cell>
          <cell r="F570">
            <v>1.7751999999999999</v>
          </cell>
        </row>
        <row r="571">
          <cell r="A571" t="str">
            <v>575800002000</v>
          </cell>
          <cell r="B571">
            <v>449.9674</v>
          </cell>
          <cell r="C571">
            <v>125.09820000000001</v>
          </cell>
          <cell r="D571">
            <v>44.375799999999998</v>
          </cell>
          <cell r="E571">
            <v>23.607700000000001</v>
          </cell>
          <cell r="F571">
            <v>35.287700000000001</v>
          </cell>
        </row>
        <row r="572">
          <cell r="A572" t="str">
            <v>575800001995</v>
          </cell>
          <cell r="B572">
            <v>449.93790000000001</v>
          </cell>
          <cell r="C572">
            <v>121.146</v>
          </cell>
          <cell r="D572">
            <v>42.454799999999999</v>
          </cell>
          <cell r="E572">
            <v>22.936</v>
          </cell>
          <cell r="F572">
            <v>34.917499999999997</v>
          </cell>
        </row>
        <row r="573">
          <cell r="A573" t="str">
            <v>575800402000</v>
          </cell>
          <cell r="B573">
            <v>59.2956</v>
          </cell>
          <cell r="C573">
            <v>20.672699999999999</v>
          </cell>
          <cell r="D573">
            <v>7.8776000000000002</v>
          </cell>
          <cell r="E573">
            <v>3.4226000000000001</v>
          </cell>
          <cell r="F573">
            <v>5.9234999999999998</v>
          </cell>
        </row>
        <row r="574">
          <cell r="A574" t="str">
            <v>575800401995</v>
          </cell>
          <cell r="B574">
            <v>59.296500000000002</v>
          </cell>
          <cell r="C574">
            <v>19.8706</v>
          </cell>
          <cell r="D574">
            <v>7.5130999999999997</v>
          </cell>
          <cell r="E574">
            <v>3.194</v>
          </cell>
          <cell r="F574">
            <v>5.8878000000000004</v>
          </cell>
        </row>
        <row r="575">
          <cell r="A575" t="str">
            <v>575800802000</v>
          </cell>
          <cell r="B575">
            <v>41.208500000000001</v>
          </cell>
          <cell r="C575">
            <v>9.6509999999999998</v>
          </cell>
          <cell r="D575">
            <v>3.5042</v>
          </cell>
          <cell r="E575">
            <v>1.7083999999999999</v>
          </cell>
          <cell r="F575">
            <v>2.8081999999999998</v>
          </cell>
        </row>
        <row r="576">
          <cell r="A576" t="str">
            <v>575800801995</v>
          </cell>
          <cell r="B576">
            <v>41.209400000000002</v>
          </cell>
          <cell r="C576">
            <v>9.0670000000000002</v>
          </cell>
          <cell r="D576">
            <v>3.2948</v>
          </cell>
          <cell r="E576">
            <v>1.6192</v>
          </cell>
          <cell r="F576">
            <v>2.7509999999999999</v>
          </cell>
        </row>
        <row r="577">
          <cell r="A577" t="str">
            <v>575801202000</v>
          </cell>
          <cell r="B577">
            <v>78.951899999999995</v>
          </cell>
          <cell r="C577">
            <v>27.067900000000002</v>
          </cell>
          <cell r="D577">
            <v>9.3259000000000007</v>
          </cell>
          <cell r="E577">
            <v>5.5519999999999996</v>
          </cell>
          <cell r="F577">
            <v>6.7546999999999997</v>
          </cell>
        </row>
        <row r="578">
          <cell r="A578" t="str">
            <v>575801201995</v>
          </cell>
          <cell r="B578">
            <v>78.937299999999993</v>
          </cell>
          <cell r="C578">
            <v>26.6172</v>
          </cell>
          <cell r="D578">
            <v>9.0253999999999994</v>
          </cell>
          <cell r="E578">
            <v>5.8057999999999996</v>
          </cell>
          <cell r="F578">
            <v>6.6214000000000004</v>
          </cell>
        </row>
        <row r="579">
          <cell r="A579" t="str">
            <v>575801602000</v>
          </cell>
          <cell r="B579">
            <v>23.8734</v>
          </cell>
          <cell r="C579">
            <v>9.1752000000000002</v>
          </cell>
          <cell r="D579">
            <v>3.9165000000000001</v>
          </cell>
          <cell r="E579">
            <v>1.2236</v>
          </cell>
          <cell r="F579">
            <v>2.4733999999999998</v>
          </cell>
        </row>
        <row r="580">
          <cell r="A580" t="str">
            <v>575801601995</v>
          </cell>
          <cell r="B580">
            <v>23.8736</v>
          </cell>
          <cell r="C580">
            <v>8.9542999999999999</v>
          </cell>
          <cell r="D580">
            <v>3.7501000000000002</v>
          </cell>
          <cell r="E580">
            <v>1.1843999999999999</v>
          </cell>
          <cell r="F580">
            <v>2.4708000000000001</v>
          </cell>
        </row>
        <row r="581">
          <cell r="A581" t="str">
            <v>575802002000</v>
          </cell>
          <cell r="B581">
            <v>33.784799999999997</v>
          </cell>
          <cell r="C581">
            <v>8.9375999999999998</v>
          </cell>
          <cell r="D581">
            <v>3.1547000000000001</v>
          </cell>
          <cell r="E581">
            <v>1.6724000000000001</v>
          </cell>
          <cell r="F581">
            <v>2.6473</v>
          </cell>
        </row>
        <row r="582">
          <cell r="A582" t="str">
            <v>575802001995</v>
          </cell>
          <cell r="B582">
            <v>33.784599999999998</v>
          </cell>
          <cell r="C582">
            <v>8.5762</v>
          </cell>
          <cell r="D582">
            <v>3.0076999999999998</v>
          </cell>
          <cell r="E582">
            <v>1.587</v>
          </cell>
          <cell r="F582">
            <v>2.6263999999999998</v>
          </cell>
        </row>
        <row r="583">
          <cell r="A583" t="str">
            <v>575802402000</v>
          </cell>
          <cell r="B583">
            <v>59.4114</v>
          </cell>
          <cell r="C583">
            <v>20.685199999999998</v>
          </cell>
          <cell r="D583">
            <v>7.7767999999999997</v>
          </cell>
          <cell r="E583">
            <v>3.7783000000000002</v>
          </cell>
          <cell r="F583">
            <v>5.5946999999999996</v>
          </cell>
        </row>
        <row r="584">
          <cell r="A584" t="str">
            <v>575802401995</v>
          </cell>
          <cell r="B584">
            <v>59.394500000000001</v>
          </cell>
          <cell r="C584">
            <v>20.0062</v>
          </cell>
          <cell r="D584">
            <v>7.4629000000000003</v>
          </cell>
          <cell r="E584">
            <v>3.6920000000000002</v>
          </cell>
          <cell r="F584">
            <v>5.5384000000000002</v>
          </cell>
        </row>
        <row r="585">
          <cell r="A585" t="str">
            <v>575802802000</v>
          </cell>
          <cell r="B585">
            <v>36.273099999999999</v>
          </cell>
          <cell r="C585">
            <v>7.5064000000000002</v>
          </cell>
          <cell r="D585">
            <v>1.9355</v>
          </cell>
          <cell r="E585">
            <v>1.6493</v>
          </cell>
          <cell r="F585">
            <v>2.7113</v>
          </cell>
        </row>
        <row r="586">
          <cell r="A586" t="str">
            <v>575802801995</v>
          </cell>
          <cell r="B586">
            <v>36.2729</v>
          </cell>
          <cell r="C586">
            <v>7.0452000000000004</v>
          </cell>
          <cell r="D586">
            <v>1.8439000000000001</v>
          </cell>
          <cell r="E586">
            <v>1.3001</v>
          </cell>
          <cell r="F586">
            <v>2.6785999999999999</v>
          </cell>
        </row>
        <row r="587">
          <cell r="A587" t="str">
            <v>575803202000</v>
          </cell>
          <cell r="B587">
            <v>40.244500000000002</v>
          </cell>
          <cell r="C587">
            <v>7.5069999999999997</v>
          </cell>
          <cell r="D587">
            <v>2.8188</v>
          </cell>
          <cell r="E587">
            <v>1.4236</v>
          </cell>
          <cell r="F587">
            <v>2.1093999999999999</v>
          </cell>
        </row>
        <row r="588">
          <cell r="A588" t="str">
            <v>575803201995</v>
          </cell>
          <cell r="B588">
            <v>40.245399999999997</v>
          </cell>
          <cell r="C588">
            <v>7.3589000000000002</v>
          </cell>
          <cell r="D588">
            <v>2.6656</v>
          </cell>
          <cell r="E588">
            <v>1.3879999999999999</v>
          </cell>
          <cell r="F588">
            <v>2.0821000000000001</v>
          </cell>
        </row>
        <row r="589">
          <cell r="A589" t="str">
            <v>575803602000</v>
          </cell>
          <cell r="B589">
            <v>76.924199999999999</v>
          </cell>
          <cell r="C589">
            <v>13.895200000000001</v>
          </cell>
          <cell r="D589">
            <v>4.0658000000000003</v>
          </cell>
          <cell r="E589">
            <v>3.1775000000000002</v>
          </cell>
          <cell r="F589">
            <v>4.2652000000000001</v>
          </cell>
        </row>
        <row r="590">
          <cell r="A590" t="str">
            <v>575803601995</v>
          </cell>
          <cell r="B590">
            <v>76.923699999999997</v>
          </cell>
          <cell r="C590">
            <v>13.650399999999999</v>
          </cell>
          <cell r="D590">
            <v>3.8913000000000002</v>
          </cell>
          <cell r="E590">
            <v>3.1655000000000002</v>
          </cell>
          <cell r="F590">
            <v>4.2610000000000001</v>
          </cell>
        </row>
        <row r="591">
          <cell r="A591" t="str">
            <v>576200002000</v>
          </cell>
          <cell r="B591">
            <v>1199.8295000000001</v>
          </cell>
          <cell r="C591">
            <v>116.6951</v>
          </cell>
          <cell r="D591">
            <v>22.575500000000002</v>
          </cell>
          <cell r="E591">
            <v>19.065200000000001</v>
          </cell>
          <cell r="F591">
            <v>55.8414</v>
          </cell>
        </row>
        <row r="592">
          <cell r="A592" t="str">
            <v>576200001995</v>
          </cell>
          <cell r="B592">
            <v>1199.6353999999999</v>
          </cell>
          <cell r="C592">
            <v>110.95480000000001</v>
          </cell>
          <cell r="D592">
            <v>20.9175</v>
          </cell>
          <cell r="E592">
            <v>17.6449</v>
          </cell>
          <cell r="F592">
            <v>54.444699999999997</v>
          </cell>
        </row>
        <row r="593">
          <cell r="A593" t="str">
            <v>576200402000</v>
          </cell>
          <cell r="B593">
            <v>115.0731</v>
          </cell>
          <cell r="C593">
            <v>13.016</v>
          </cell>
          <cell r="D593">
            <v>2.7452000000000001</v>
          </cell>
          <cell r="E593">
            <v>1.4994000000000001</v>
          </cell>
          <cell r="F593">
            <v>5.8619000000000003</v>
          </cell>
        </row>
        <row r="594">
          <cell r="A594" t="str">
            <v>576200401995</v>
          </cell>
          <cell r="B594">
            <v>115.072</v>
          </cell>
          <cell r="C594">
            <v>12.358700000000001</v>
          </cell>
          <cell r="D594">
            <v>2.4891999999999999</v>
          </cell>
          <cell r="E594">
            <v>1.3783000000000001</v>
          </cell>
          <cell r="F594">
            <v>5.6749999999999998</v>
          </cell>
        </row>
        <row r="595">
          <cell r="A595" t="str">
            <v>576200802000</v>
          </cell>
          <cell r="B595">
            <v>97.840400000000002</v>
          </cell>
          <cell r="C595">
            <v>11.182399999999999</v>
          </cell>
          <cell r="D595">
            <v>2.2561</v>
          </cell>
          <cell r="E595">
            <v>1.7395</v>
          </cell>
          <cell r="F595">
            <v>4.9192</v>
          </cell>
        </row>
        <row r="596">
          <cell r="A596" t="str">
            <v>576200801995</v>
          </cell>
          <cell r="B596">
            <v>97.846699999999998</v>
          </cell>
          <cell r="C596">
            <v>10.856400000000001</v>
          </cell>
          <cell r="D596">
            <v>2.1610999999999998</v>
          </cell>
          <cell r="E596">
            <v>1.6157999999999999</v>
          </cell>
          <cell r="F596">
            <v>4.8609</v>
          </cell>
        </row>
        <row r="597">
          <cell r="A597" t="str">
            <v>576201202000</v>
          </cell>
          <cell r="B597">
            <v>138.756</v>
          </cell>
          <cell r="C597">
            <v>10.031599999999999</v>
          </cell>
          <cell r="D597">
            <v>1.5129999999999999</v>
          </cell>
          <cell r="E597">
            <v>2.1196000000000002</v>
          </cell>
          <cell r="F597">
            <v>5.3151000000000002</v>
          </cell>
        </row>
        <row r="598">
          <cell r="A598" t="str">
            <v>576201201995</v>
          </cell>
          <cell r="B598">
            <v>138.56290000000001</v>
          </cell>
          <cell r="C598">
            <v>9.0005000000000006</v>
          </cell>
          <cell r="D598">
            <v>1.3081</v>
          </cell>
          <cell r="E598">
            <v>1.9094</v>
          </cell>
          <cell r="F598">
            <v>4.8006000000000002</v>
          </cell>
        </row>
        <row r="599">
          <cell r="A599" t="str">
            <v>576201602000</v>
          </cell>
          <cell r="B599">
            <v>173.7192</v>
          </cell>
          <cell r="C599">
            <v>14.069800000000001</v>
          </cell>
          <cell r="D599">
            <v>2.3721000000000001</v>
          </cell>
          <cell r="E599">
            <v>2.3317000000000001</v>
          </cell>
          <cell r="F599">
            <v>7.0636999999999999</v>
          </cell>
        </row>
        <row r="600">
          <cell r="A600" t="str">
            <v>576201601995</v>
          </cell>
          <cell r="B600">
            <v>173.71899999999999</v>
          </cell>
          <cell r="C600">
            <v>13.224</v>
          </cell>
          <cell r="D600">
            <v>2.1627999999999998</v>
          </cell>
          <cell r="E600">
            <v>2.1318000000000001</v>
          </cell>
          <cell r="F600">
            <v>6.9088000000000003</v>
          </cell>
        </row>
        <row r="601">
          <cell r="A601" t="str">
            <v>576202002000</v>
          </cell>
          <cell r="B601">
            <v>157.8811</v>
          </cell>
          <cell r="C601">
            <v>18.568200000000001</v>
          </cell>
          <cell r="D601">
            <v>4.9410999999999996</v>
          </cell>
          <cell r="E601">
            <v>2.2246999999999999</v>
          </cell>
          <cell r="F601">
            <v>7.8672000000000004</v>
          </cell>
        </row>
        <row r="602">
          <cell r="A602" t="str">
            <v>576202001995</v>
          </cell>
          <cell r="B602">
            <v>157.87649999999999</v>
          </cell>
          <cell r="C602">
            <v>17.819400000000002</v>
          </cell>
          <cell r="D602">
            <v>4.7237999999999998</v>
          </cell>
          <cell r="E602">
            <v>2.0491000000000001</v>
          </cell>
          <cell r="F602">
            <v>7.6695000000000002</v>
          </cell>
        </row>
        <row r="603">
          <cell r="A603" t="str">
            <v>576202402000</v>
          </cell>
          <cell r="B603">
            <v>64.249399999999994</v>
          </cell>
          <cell r="C603">
            <v>4.8929</v>
          </cell>
          <cell r="D603">
            <v>0.69030000000000002</v>
          </cell>
          <cell r="E603">
            <v>0.85519999999999996</v>
          </cell>
          <cell r="F603">
            <v>2.7286999999999999</v>
          </cell>
        </row>
        <row r="604">
          <cell r="A604" t="str">
            <v>576202401995</v>
          </cell>
          <cell r="B604">
            <v>64.229299999999995</v>
          </cell>
          <cell r="C604">
            <v>4.7717999999999998</v>
          </cell>
          <cell r="D604">
            <v>0.66839999999999999</v>
          </cell>
          <cell r="E604">
            <v>0.82120000000000004</v>
          </cell>
          <cell r="F604">
            <v>2.6541000000000001</v>
          </cell>
        </row>
        <row r="605">
          <cell r="A605" t="str">
            <v>576202802000</v>
          </cell>
          <cell r="B605">
            <v>79.795199999999994</v>
          </cell>
          <cell r="C605">
            <v>6.9622000000000002</v>
          </cell>
          <cell r="D605">
            <v>1.0504</v>
          </cell>
          <cell r="E605">
            <v>1.2090000000000001</v>
          </cell>
          <cell r="F605">
            <v>3.8105000000000002</v>
          </cell>
        </row>
        <row r="606">
          <cell r="A606" t="str">
            <v>576202801995</v>
          </cell>
          <cell r="B606">
            <v>79.820899999999995</v>
          </cell>
          <cell r="C606">
            <v>6.6553000000000004</v>
          </cell>
          <cell r="D606">
            <v>1.0042</v>
          </cell>
          <cell r="E606">
            <v>1.1524000000000001</v>
          </cell>
          <cell r="F606">
            <v>3.7328000000000001</v>
          </cell>
        </row>
        <row r="607">
          <cell r="A607" t="str">
            <v>576203202000</v>
          </cell>
          <cell r="B607">
            <v>75.678700000000006</v>
          </cell>
          <cell r="C607">
            <v>9.9169</v>
          </cell>
          <cell r="D607">
            <v>1.9609000000000001</v>
          </cell>
          <cell r="E607">
            <v>2.25</v>
          </cell>
          <cell r="F607">
            <v>4.2244000000000002</v>
          </cell>
        </row>
        <row r="608">
          <cell r="A608" t="str">
            <v>576203201995</v>
          </cell>
          <cell r="B608">
            <v>75.679599999999994</v>
          </cell>
          <cell r="C608">
            <v>9.1526999999999994</v>
          </cell>
          <cell r="D608">
            <v>1.7871999999999999</v>
          </cell>
          <cell r="E608">
            <v>1.9205000000000001</v>
          </cell>
          <cell r="F608">
            <v>4.1578999999999997</v>
          </cell>
        </row>
        <row r="609">
          <cell r="A609" t="str">
            <v>576203602000</v>
          </cell>
          <cell r="B609">
            <v>168.7056</v>
          </cell>
          <cell r="C609">
            <v>18.937000000000001</v>
          </cell>
          <cell r="D609">
            <v>3.7185999999999999</v>
          </cell>
          <cell r="E609">
            <v>3.3481000000000001</v>
          </cell>
          <cell r="F609">
            <v>8.8404000000000007</v>
          </cell>
        </row>
        <row r="610">
          <cell r="A610" t="str">
            <v>576203601995</v>
          </cell>
          <cell r="B610">
            <v>168.69730000000001</v>
          </cell>
          <cell r="C610">
            <v>18.219799999999999</v>
          </cell>
          <cell r="D610">
            <v>3.4043999999999999</v>
          </cell>
          <cell r="E610">
            <v>3.2294999999999998</v>
          </cell>
          <cell r="F610">
            <v>8.7867999999999995</v>
          </cell>
        </row>
        <row r="611">
          <cell r="A611" t="str">
            <v>576204002000</v>
          </cell>
          <cell r="B611">
            <v>128.13079999999999</v>
          </cell>
          <cell r="C611">
            <v>9.1181000000000001</v>
          </cell>
          <cell r="D611">
            <v>1.3278000000000001</v>
          </cell>
          <cell r="E611">
            <v>1.488</v>
          </cell>
          <cell r="F611">
            <v>5.2103000000000002</v>
          </cell>
        </row>
        <row r="612">
          <cell r="A612" t="str">
            <v>576204001995</v>
          </cell>
          <cell r="B612">
            <v>128.13120000000001</v>
          </cell>
          <cell r="C612">
            <v>8.8962000000000003</v>
          </cell>
          <cell r="D612">
            <v>1.2082999999999999</v>
          </cell>
          <cell r="E612">
            <v>1.4369000000000001</v>
          </cell>
          <cell r="F612">
            <v>5.1982999999999997</v>
          </cell>
        </row>
        <row r="613">
          <cell r="A613" t="str">
            <v>576600002000</v>
          </cell>
          <cell r="B613">
            <v>1246.3821</v>
          </cell>
          <cell r="C613">
            <v>195.04470000000001</v>
          </cell>
          <cell r="D613">
            <v>62.302599999999998</v>
          </cell>
          <cell r="E613">
            <v>28.813700000000001</v>
          </cell>
          <cell r="F613">
            <v>56.875</v>
          </cell>
        </row>
        <row r="614">
          <cell r="A614" t="str">
            <v>576600001995</v>
          </cell>
          <cell r="B614">
            <v>1246.3791000000001</v>
          </cell>
          <cell r="C614">
            <v>186.0822</v>
          </cell>
          <cell r="D614">
            <v>60.289499999999997</v>
          </cell>
          <cell r="E614">
            <v>28.163900000000002</v>
          </cell>
          <cell r="F614">
            <v>56.4754</v>
          </cell>
        </row>
        <row r="615">
          <cell r="A615" t="str">
            <v>576600402000</v>
          </cell>
          <cell r="B615">
            <v>42.206400000000002</v>
          </cell>
          <cell r="C615">
            <v>5.4455</v>
          </cell>
          <cell r="D615">
            <v>1.4391</v>
          </cell>
          <cell r="E615">
            <v>0.4622</v>
          </cell>
          <cell r="F615">
            <v>1.1598999999999999</v>
          </cell>
        </row>
        <row r="616">
          <cell r="A616" t="str">
            <v>576600401995</v>
          </cell>
          <cell r="B616">
            <v>42.206800000000001</v>
          </cell>
          <cell r="C616">
            <v>5.2018000000000004</v>
          </cell>
          <cell r="D616">
            <v>1.4075</v>
          </cell>
          <cell r="E616">
            <v>0.42099999999999999</v>
          </cell>
          <cell r="F616">
            <v>1.1315</v>
          </cell>
        </row>
        <row r="617">
          <cell r="A617" t="str">
            <v>576600802000</v>
          </cell>
          <cell r="B617">
            <v>100.0539</v>
          </cell>
          <cell r="C617">
            <v>24.597899999999999</v>
          </cell>
          <cell r="D617">
            <v>8.4055999999999997</v>
          </cell>
          <cell r="E617">
            <v>4.2904999999999998</v>
          </cell>
          <cell r="F617">
            <v>5.875</v>
          </cell>
        </row>
        <row r="618">
          <cell r="A618" t="str">
            <v>576600801995</v>
          </cell>
          <cell r="B618">
            <v>100.0527</v>
          </cell>
          <cell r="C618">
            <v>23.525099999999998</v>
          </cell>
          <cell r="D618">
            <v>8.2185000000000006</v>
          </cell>
          <cell r="E618">
            <v>4.2081</v>
          </cell>
          <cell r="F618">
            <v>5.5369000000000002</v>
          </cell>
        </row>
        <row r="619">
          <cell r="A619" t="str">
            <v>576601202000</v>
          </cell>
          <cell r="B619">
            <v>59.463799999999999</v>
          </cell>
          <cell r="C619">
            <v>6.7135999999999996</v>
          </cell>
          <cell r="D619">
            <v>1.6514</v>
          </cell>
          <cell r="E619">
            <v>0.97250000000000003</v>
          </cell>
          <cell r="F619">
            <v>2.7328000000000001</v>
          </cell>
        </row>
        <row r="620">
          <cell r="A620" t="str">
            <v>576601201995</v>
          </cell>
          <cell r="B620">
            <v>59.463700000000003</v>
          </cell>
          <cell r="C620">
            <v>6.2992999999999997</v>
          </cell>
          <cell r="D620">
            <v>1.59</v>
          </cell>
          <cell r="E620">
            <v>0.9224</v>
          </cell>
          <cell r="F620">
            <v>2.7414000000000001</v>
          </cell>
        </row>
        <row r="621">
          <cell r="A621" t="str">
            <v>576601602000</v>
          </cell>
          <cell r="B621">
            <v>99.116</v>
          </cell>
          <cell r="C621">
            <v>11.791</v>
          </cell>
          <cell r="D621">
            <v>2.8662000000000001</v>
          </cell>
          <cell r="E621">
            <v>1.9377</v>
          </cell>
          <cell r="F621">
            <v>4.3068</v>
          </cell>
        </row>
        <row r="622">
          <cell r="A622" t="str">
            <v>576601601995</v>
          </cell>
          <cell r="B622">
            <v>99.114500000000007</v>
          </cell>
          <cell r="C622">
            <v>10.944100000000001</v>
          </cell>
          <cell r="D622">
            <v>2.6718000000000002</v>
          </cell>
          <cell r="E622">
            <v>1.8740000000000001</v>
          </cell>
          <cell r="F622">
            <v>4.1807999999999996</v>
          </cell>
        </row>
        <row r="623">
          <cell r="A623" t="str">
            <v>576602002000</v>
          </cell>
          <cell r="B623">
            <v>129.39340000000001</v>
          </cell>
          <cell r="C623">
            <v>32.0411</v>
          </cell>
          <cell r="D623">
            <v>12.5853</v>
          </cell>
          <cell r="E623">
            <v>3.8584000000000001</v>
          </cell>
          <cell r="F623">
            <v>7.2084999999999999</v>
          </cell>
        </row>
        <row r="624">
          <cell r="A624" t="str">
            <v>576602001995</v>
          </cell>
          <cell r="B624">
            <v>129.39400000000001</v>
          </cell>
          <cell r="C624">
            <v>30.232299999999999</v>
          </cell>
          <cell r="D624">
            <v>12.1822</v>
          </cell>
          <cell r="E624">
            <v>3.7856999999999998</v>
          </cell>
          <cell r="F624">
            <v>7.1443000000000003</v>
          </cell>
        </row>
        <row r="625">
          <cell r="A625" t="str">
            <v>576602402000</v>
          </cell>
          <cell r="B625">
            <v>49.791800000000002</v>
          </cell>
          <cell r="C625">
            <v>5.7481</v>
          </cell>
          <cell r="D625">
            <v>1.8666</v>
          </cell>
          <cell r="E625">
            <v>1.0769</v>
          </cell>
          <cell r="F625">
            <v>1.7805</v>
          </cell>
        </row>
        <row r="626">
          <cell r="A626" t="str">
            <v>576602401995</v>
          </cell>
          <cell r="B626">
            <v>49.792000000000002</v>
          </cell>
          <cell r="C626">
            <v>5.5948000000000002</v>
          </cell>
          <cell r="D626">
            <v>1.8205</v>
          </cell>
          <cell r="E626">
            <v>1.0840000000000001</v>
          </cell>
          <cell r="F626">
            <v>1.7864</v>
          </cell>
        </row>
        <row r="627">
          <cell r="A627" t="str">
            <v>576602802000</v>
          </cell>
          <cell r="B627">
            <v>92.525400000000005</v>
          </cell>
          <cell r="C627">
            <v>9.6944999999999997</v>
          </cell>
          <cell r="D627">
            <v>2.6404999999999998</v>
          </cell>
          <cell r="E627">
            <v>1.8431</v>
          </cell>
          <cell r="F627">
            <v>3.4260000000000002</v>
          </cell>
        </row>
        <row r="628">
          <cell r="A628" t="str">
            <v>576602801995</v>
          </cell>
          <cell r="B628">
            <v>92.525000000000006</v>
          </cell>
          <cell r="C628">
            <v>9.4352</v>
          </cell>
          <cell r="D628">
            <v>2.5985</v>
          </cell>
          <cell r="E628">
            <v>1.8379000000000001</v>
          </cell>
          <cell r="F628">
            <v>3.4323999999999999</v>
          </cell>
        </row>
        <row r="629">
          <cell r="A629" t="str">
            <v>576603202000</v>
          </cell>
          <cell r="B629">
            <v>90.160600000000002</v>
          </cell>
          <cell r="C629">
            <v>12.339700000000001</v>
          </cell>
          <cell r="D629">
            <v>3.3999000000000001</v>
          </cell>
          <cell r="E629">
            <v>1.6589</v>
          </cell>
          <cell r="F629">
            <v>4.3800999999999997</v>
          </cell>
        </row>
        <row r="630">
          <cell r="A630" t="str">
            <v>576603201995</v>
          </cell>
          <cell r="B630">
            <v>90.16</v>
          </cell>
          <cell r="C630">
            <v>11.7293</v>
          </cell>
          <cell r="D630">
            <v>3.1711</v>
          </cell>
          <cell r="E630">
            <v>1.6062000000000001</v>
          </cell>
          <cell r="F630">
            <v>4.3731999999999998</v>
          </cell>
        </row>
        <row r="631">
          <cell r="A631" t="str">
            <v>576603602000</v>
          </cell>
          <cell r="B631">
            <v>112.43219999999999</v>
          </cell>
          <cell r="C631">
            <v>12.468999999999999</v>
          </cell>
          <cell r="D631">
            <v>3.0926999999999998</v>
          </cell>
          <cell r="E631">
            <v>1.9483999999999999</v>
          </cell>
          <cell r="F631">
            <v>4.9504999999999999</v>
          </cell>
        </row>
        <row r="632">
          <cell r="A632" t="str">
            <v>576603601995</v>
          </cell>
          <cell r="B632">
            <v>112.43259999999999</v>
          </cell>
          <cell r="C632">
            <v>12.164899999999999</v>
          </cell>
          <cell r="D632">
            <v>2.9950999999999999</v>
          </cell>
          <cell r="E632">
            <v>1.9694</v>
          </cell>
          <cell r="F632">
            <v>4.9880000000000004</v>
          </cell>
        </row>
        <row r="633">
          <cell r="A633" t="str">
            <v>576604002000</v>
          </cell>
          <cell r="B633">
            <v>76.063100000000006</v>
          </cell>
          <cell r="C633">
            <v>17.510100000000001</v>
          </cell>
          <cell r="D633">
            <v>6.2419000000000002</v>
          </cell>
          <cell r="E633">
            <v>2.8588</v>
          </cell>
          <cell r="F633">
            <v>4.0183</v>
          </cell>
        </row>
        <row r="634">
          <cell r="A634" t="str">
            <v>576604001995</v>
          </cell>
          <cell r="B634">
            <v>76.061999999999998</v>
          </cell>
          <cell r="C634">
            <v>16.288499999999999</v>
          </cell>
          <cell r="D634">
            <v>6.1425000000000001</v>
          </cell>
          <cell r="E634">
            <v>2.8167</v>
          </cell>
          <cell r="F634">
            <v>3.8708999999999998</v>
          </cell>
        </row>
        <row r="635">
          <cell r="A635" t="str">
            <v>576604402000</v>
          </cell>
          <cell r="B635">
            <v>100.863</v>
          </cell>
          <cell r="C635">
            <v>19.3614</v>
          </cell>
          <cell r="D635">
            <v>6.9775999999999998</v>
          </cell>
          <cell r="E635">
            <v>3.2456</v>
          </cell>
          <cell r="F635">
            <v>4.6048</v>
          </cell>
        </row>
        <row r="636">
          <cell r="A636" t="str">
            <v>576604401995</v>
          </cell>
          <cell r="B636">
            <v>100.8643</v>
          </cell>
          <cell r="C636">
            <v>18.6905</v>
          </cell>
          <cell r="D636">
            <v>6.7740999999999998</v>
          </cell>
          <cell r="E636">
            <v>3.2595000000000001</v>
          </cell>
          <cell r="F636">
            <v>4.5382999999999996</v>
          </cell>
        </row>
        <row r="637">
          <cell r="A637" t="str">
            <v>576604802000</v>
          </cell>
          <cell r="B637">
            <v>36.940399999999997</v>
          </cell>
          <cell r="C637">
            <v>7.8354999999999997</v>
          </cell>
          <cell r="D637">
            <v>2.9325000000000001</v>
          </cell>
          <cell r="E637">
            <v>1.3386</v>
          </cell>
          <cell r="F637">
            <v>1.7403</v>
          </cell>
        </row>
        <row r="638">
          <cell r="A638" t="str">
            <v>576604801995</v>
          </cell>
          <cell r="B638">
            <v>36.942100000000003</v>
          </cell>
          <cell r="C638">
            <v>7.4776999999999996</v>
          </cell>
          <cell r="D638">
            <v>2.8613</v>
          </cell>
          <cell r="E638">
            <v>1.2555000000000001</v>
          </cell>
          <cell r="F638">
            <v>1.7016</v>
          </cell>
        </row>
        <row r="639">
          <cell r="A639" t="str">
            <v>576605202000</v>
          </cell>
          <cell r="B639">
            <v>88.615700000000004</v>
          </cell>
          <cell r="C639">
            <v>9.5416000000000007</v>
          </cell>
          <cell r="D639">
            <v>1.8883000000000001</v>
          </cell>
          <cell r="E639">
            <v>1.2621</v>
          </cell>
          <cell r="F639">
            <v>4.2237999999999998</v>
          </cell>
        </row>
        <row r="640">
          <cell r="A640" t="str">
            <v>576605201995</v>
          </cell>
          <cell r="B640">
            <v>88.615300000000005</v>
          </cell>
          <cell r="C640">
            <v>9.1333000000000002</v>
          </cell>
          <cell r="D640">
            <v>1.7656000000000001</v>
          </cell>
          <cell r="E640">
            <v>1.2085999999999999</v>
          </cell>
          <cell r="F640">
            <v>4.2610000000000001</v>
          </cell>
        </row>
        <row r="641">
          <cell r="A641" t="str">
            <v>576605602000</v>
          </cell>
          <cell r="B641">
            <v>32.704099999999997</v>
          </cell>
          <cell r="C641">
            <v>8.1550999999999991</v>
          </cell>
          <cell r="D641">
            <v>2.9779</v>
          </cell>
          <cell r="E641">
            <v>0.80249999999999999</v>
          </cell>
          <cell r="F641">
            <v>2.2057000000000002</v>
          </cell>
        </row>
        <row r="642">
          <cell r="A642" t="str">
            <v>576605601995</v>
          </cell>
          <cell r="B642">
            <v>32.705100000000002</v>
          </cell>
          <cell r="C642">
            <v>7.9325999999999999</v>
          </cell>
          <cell r="D642">
            <v>2.9420999999999999</v>
          </cell>
          <cell r="E642">
            <v>0.69620000000000004</v>
          </cell>
          <cell r="F642">
            <v>2.1796000000000002</v>
          </cell>
        </row>
        <row r="643">
          <cell r="A643" t="str">
            <v>576606002000</v>
          </cell>
          <cell r="B643">
            <v>60.074599999999997</v>
          </cell>
          <cell r="C643">
            <v>6.4476000000000004</v>
          </cell>
          <cell r="D643">
            <v>1.6823999999999999</v>
          </cell>
          <cell r="E643">
            <v>0.8054</v>
          </cell>
          <cell r="F643">
            <v>2.3397999999999999</v>
          </cell>
        </row>
        <row r="644">
          <cell r="A644" t="str">
            <v>576606001995</v>
          </cell>
          <cell r="B644">
            <v>60.071599999999997</v>
          </cell>
          <cell r="C644">
            <v>6.2096</v>
          </cell>
          <cell r="D644">
            <v>1.6071</v>
          </cell>
          <cell r="E644">
            <v>0.79420000000000002</v>
          </cell>
          <cell r="F644">
            <v>2.3357000000000001</v>
          </cell>
        </row>
        <row r="645">
          <cell r="A645" t="str">
            <v>576606402000</v>
          </cell>
          <cell r="B645">
            <v>75.977699999999999</v>
          </cell>
          <cell r="C645">
            <v>5.3529999999999998</v>
          </cell>
          <cell r="D645">
            <v>1.6547000000000001</v>
          </cell>
          <cell r="E645">
            <v>0.4521</v>
          </cell>
          <cell r="F645">
            <v>1.9221999999999999</v>
          </cell>
        </row>
        <row r="646">
          <cell r="A646" t="str">
            <v>576606401995</v>
          </cell>
          <cell r="B646">
            <v>75.977400000000003</v>
          </cell>
          <cell r="C646">
            <v>5.2232000000000003</v>
          </cell>
          <cell r="D646">
            <v>1.5416000000000001</v>
          </cell>
          <cell r="E646">
            <v>0.42449999999999999</v>
          </cell>
          <cell r="F646">
            <v>2.2734000000000001</v>
          </cell>
        </row>
        <row r="647">
          <cell r="A647" t="str">
            <v>577000002000</v>
          </cell>
          <cell r="B647">
            <v>1152.0642</v>
          </cell>
          <cell r="C647">
            <v>211.30160000000001</v>
          </cell>
          <cell r="D647">
            <v>62.112200000000001</v>
          </cell>
          <cell r="E647">
            <v>44.185699999999997</v>
          </cell>
          <cell r="F647">
            <v>74.499399999999994</v>
          </cell>
        </row>
        <row r="648">
          <cell r="A648" t="str">
            <v>577000001995</v>
          </cell>
          <cell r="B648">
            <v>1152.1487999999999</v>
          </cell>
          <cell r="C648">
            <v>201.6909</v>
          </cell>
          <cell r="D648">
            <v>57.288699999999999</v>
          </cell>
          <cell r="E648">
            <v>45.024700000000003</v>
          </cell>
          <cell r="F648">
            <v>72.5137</v>
          </cell>
        </row>
        <row r="649">
          <cell r="A649" t="str">
            <v>577000402000</v>
          </cell>
          <cell r="B649">
            <v>64.796899999999994</v>
          </cell>
          <cell r="C649">
            <v>24.076499999999999</v>
          </cell>
          <cell r="D649">
            <v>9.0838000000000001</v>
          </cell>
          <cell r="E649">
            <v>3.5569999999999999</v>
          </cell>
          <cell r="F649">
            <v>6.5995999999999997</v>
          </cell>
        </row>
        <row r="650">
          <cell r="A650" t="str">
            <v>577000401995</v>
          </cell>
          <cell r="B650">
            <v>64.796599999999998</v>
          </cell>
          <cell r="C650">
            <v>22.795100000000001</v>
          </cell>
          <cell r="D650">
            <v>8.3202999999999996</v>
          </cell>
          <cell r="E650">
            <v>3.4075000000000002</v>
          </cell>
          <cell r="F650">
            <v>6.516</v>
          </cell>
        </row>
        <row r="651">
          <cell r="A651" t="str">
            <v>577000802000</v>
          </cell>
          <cell r="B651">
            <v>84.050700000000006</v>
          </cell>
          <cell r="C651">
            <v>12.2087</v>
          </cell>
          <cell r="D651">
            <v>3.323</v>
          </cell>
          <cell r="E651">
            <v>2.5223</v>
          </cell>
          <cell r="F651">
            <v>5.0164</v>
          </cell>
        </row>
        <row r="652">
          <cell r="A652" t="str">
            <v>577000801995</v>
          </cell>
          <cell r="B652">
            <v>83.906599999999997</v>
          </cell>
          <cell r="C652">
            <v>13.6585</v>
          </cell>
          <cell r="D652">
            <v>3.7530999999999999</v>
          </cell>
          <cell r="E652">
            <v>3.7423000000000002</v>
          </cell>
          <cell r="F652">
            <v>4.9745999999999997</v>
          </cell>
        </row>
        <row r="653">
          <cell r="A653" t="str">
            <v>577001202000</v>
          </cell>
          <cell r="B653">
            <v>102.9859</v>
          </cell>
          <cell r="C653">
            <v>15.1058</v>
          </cell>
          <cell r="D653">
            <v>3.2084000000000001</v>
          </cell>
          <cell r="E653">
            <v>3.5024000000000002</v>
          </cell>
          <cell r="F653">
            <v>6.2192999999999996</v>
          </cell>
        </row>
        <row r="654">
          <cell r="A654" t="str">
            <v>577001201995</v>
          </cell>
          <cell r="B654">
            <v>102.9862</v>
          </cell>
          <cell r="C654">
            <v>14.447100000000001</v>
          </cell>
          <cell r="D654">
            <v>3.0219999999999998</v>
          </cell>
          <cell r="E654">
            <v>3.5646</v>
          </cell>
          <cell r="F654">
            <v>6.1539999999999999</v>
          </cell>
        </row>
        <row r="655">
          <cell r="A655" t="str">
            <v>577001602000</v>
          </cell>
          <cell r="B655">
            <v>44.7301</v>
          </cell>
          <cell r="C655">
            <v>8.4158000000000008</v>
          </cell>
          <cell r="D655">
            <v>2.6777000000000002</v>
          </cell>
          <cell r="E655">
            <v>1.6879</v>
          </cell>
          <cell r="F655">
            <v>2.9110999999999998</v>
          </cell>
        </row>
        <row r="656">
          <cell r="A656" t="str">
            <v>577001601995</v>
          </cell>
          <cell r="B656">
            <v>44.73</v>
          </cell>
          <cell r="C656">
            <v>7.9863999999999997</v>
          </cell>
          <cell r="D656">
            <v>2.5790999999999999</v>
          </cell>
          <cell r="E656">
            <v>1.5766</v>
          </cell>
          <cell r="F656">
            <v>2.8874</v>
          </cell>
        </row>
        <row r="657">
          <cell r="A657" t="str">
            <v>577002002000</v>
          </cell>
          <cell r="B657">
            <v>64.943700000000007</v>
          </cell>
          <cell r="C657">
            <v>13.6104</v>
          </cell>
          <cell r="D657">
            <v>4.6585000000000001</v>
          </cell>
          <cell r="E657">
            <v>2.5246</v>
          </cell>
          <cell r="F657">
            <v>4.0407999999999999</v>
          </cell>
        </row>
        <row r="658">
          <cell r="A658" t="str">
            <v>577002001995</v>
          </cell>
          <cell r="B658">
            <v>64.936700000000002</v>
          </cell>
          <cell r="C658">
            <v>13.085599999999999</v>
          </cell>
          <cell r="D658">
            <v>4.5368000000000004</v>
          </cell>
          <cell r="E658">
            <v>2.3984000000000001</v>
          </cell>
          <cell r="F658">
            <v>4.0209999999999999</v>
          </cell>
        </row>
        <row r="659">
          <cell r="A659" t="str">
            <v>577002402000</v>
          </cell>
          <cell r="B659">
            <v>101.07689999999999</v>
          </cell>
          <cell r="C659">
            <v>37.559899999999999</v>
          </cell>
          <cell r="D659">
            <v>14.3065</v>
          </cell>
          <cell r="E659">
            <v>5.6894999999999998</v>
          </cell>
          <cell r="F659">
            <v>10.0151</v>
          </cell>
        </row>
        <row r="660">
          <cell r="A660" t="str">
            <v>577002401995</v>
          </cell>
          <cell r="B660">
            <v>101.0774</v>
          </cell>
          <cell r="C660">
            <v>35.415900000000001</v>
          </cell>
          <cell r="D660">
            <v>13.890599999999999</v>
          </cell>
          <cell r="E660">
            <v>5.5400999999999998</v>
          </cell>
          <cell r="F660">
            <v>9.4580000000000002</v>
          </cell>
        </row>
        <row r="661">
          <cell r="A661" t="str">
            <v>577002802000</v>
          </cell>
          <cell r="B661">
            <v>211.92</v>
          </cell>
          <cell r="C661">
            <v>27.273800000000001</v>
          </cell>
          <cell r="D661">
            <v>5.9941000000000004</v>
          </cell>
          <cell r="E661">
            <v>5.5069999999999997</v>
          </cell>
          <cell r="F661">
            <v>12.8607</v>
          </cell>
        </row>
        <row r="662">
          <cell r="A662" t="str">
            <v>577002801995</v>
          </cell>
          <cell r="B662">
            <v>211.91159999999999</v>
          </cell>
          <cell r="C662">
            <v>26.532599999999999</v>
          </cell>
          <cell r="D662">
            <v>5.3178000000000001</v>
          </cell>
          <cell r="E662">
            <v>5.4809999999999999</v>
          </cell>
          <cell r="F662">
            <v>12.8093</v>
          </cell>
        </row>
        <row r="663">
          <cell r="A663" t="str">
            <v>577003202000</v>
          </cell>
          <cell r="B663">
            <v>105.1681</v>
          </cell>
          <cell r="C663">
            <v>23.6554</v>
          </cell>
          <cell r="D663">
            <v>8.5945999999999998</v>
          </cell>
          <cell r="E663">
            <v>3.4655</v>
          </cell>
          <cell r="F663">
            <v>8.1043000000000003</v>
          </cell>
        </row>
        <row r="664">
          <cell r="A664" t="str">
            <v>577003201995</v>
          </cell>
          <cell r="B664">
            <v>105.16759999999999</v>
          </cell>
          <cell r="C664">
            <v>22.622800000000002</v>
          </cell>
          <cell r="D664">
            <v>8.0729000000000006</v>
          </cell>
          <cell r="E664">
            <v>3.3527999999999998</v>
          </cell>
          <cell r="F664">
            <v>7.9004000000000003</v>
          </cell>
        </row>
        <row r="665">
          <cell r="A665" t="str">
            <v>577003602000</v>
          </cell>
          <cell r="B665">
            <v>69.684399999999997</v>
          </cell>
          <cell r="C665">
            <v>9.7239000000000004</v>
          </cell>
          <cell r="D665">
            <v>2.5253000000000001</v>
          </cell>
          <cell r="E665">
            <v>2.3511000000000002</v>
          </cell>
          <cell r="F665">
            <v>3.6905000000000001</v>
          </cell>
        </row>
        <row r="666">
          <cell r="A666" t="str">
            <v>577003601995</v>
          </cell>
          <cell r="B666">
            <v>69.683999999999997</v>
          </cell>
          <cell r="C666">
            <v>9.3984000000000005</v>
          </cell>
          <cell r="D666">
            <v>2.3475999999999999</v>
          </cell>
          <cell r="E666">
            <v>2.3161</v>
          </cell>
          <cell r="F666">
            <v>3.6680999999999999</v>
          </cell>
        </row>
        <row r="667">
          <cell r="A667" t="str">
            <v>577004002000</v>
          </cell>
          <cell r="B667">
            <v>137.36259999999999</v>
          </cell>
          <cell r="C667">
            <v>22.0579</v>
          </cell>
          <cell r="D667">
            <v>4.8442999999999996</v>
          </cell>
          <cell r="E667">
            <v>8.6083999999999996</v>
          </cell>
          <cell r="F667">
            <v>6.8246000000000002</v>
          </cell>
        </row>
        <row r="668">
          <cell r="A668" t="str">
            <v>577004001995</v>
          </cell>
          <cell r="B668">
            <v>136.9288</v>
          </cell>
          <cell r="C668">
            <v>19.402699999999999</v>
          </cell>
          <cell r="D668">
            <v>3.1036000000000001</v>
          </cell>
          <cell r="E668">
            <v>8.9596</v>
          </cell>
          <cell r="F668">
            <v>6.2252000000000001</v>
          </cell>
        </row>
        <row r="669">
          <cell r="A669" t="str">
            <v>577004402000</v>
          </cell>
          <cell r="B669">
            <v>165.3449</v>
          </cell>
          <cell r="C669">
            <v>17.613499999999998</v>
          </cell>
          <cell r="D669">
            <v>2.8959999999999999</v>
          </cell>
          <cell r="E669">
            <v>4.7699999999999996</v>
          </cell>
          <cell r="F669">
            <v>8.2170000000000005</v>
          </cell>
        </row>
        <row r="670">
          <cell r="A670" t="str">
            <v>577004401995</v>
          </cell>
          <cell r="B670">
            <v>166.02330000000001</v>
          </cell>
          <cell r="C670">
            <v>16.345800000000001</v>
          </cell>
          <cell r="D670">
            <v>2.3449</v>
          </cell>
          <cell r="E670">
            <v>4.6856999999999998</v>
          </cell>
          <cell r="F670">
            <v>7.8997000000000002</v>
          </cell>
        </row>
        <row r="671">
          <cell r="A671" t="str">
            <v>577400002000</v>
          </cell>
          <cell r="B671">
            <v>1245.3028999999999</v>
          </cell>
          <cell r="C671">
            <v>174.5685</v>
          </cell>
          <cell r="D671">
            <v>40.822899999999997</v>
          </cell>
          <cell r="E671">
            <v>28.446000000000002</v>
          </cell>
          <cell r="F671">
            <v>68.595799999999997</v>
          </cell>
        </row>
        <row r="672">
          <cell r="A672" t="str">
            <v>577400001995</v>
          </cell>
          <cell r="B672">
            <v>1244.9862000000001</v>
          </cell>
          <cell r="C672">
            <v>155.40809999999999</v>
          </cell>
          <cell r="D672">
            <v>34.769500000000001</v>
          </cell>
          <cell r="E672">
            <v>25.863299999999999</v>
          </cell>
          <cell r="F672">
            <v>63.791699999999999</v>
          </cell>
        </row>
        <row r="673">
          <cell r="A673" t="str">
            <v>577400402000</v>
          </cell>
          <cell r="B673">
            <v>76.219800000000006</v>
          </cell>
          <cell r="C673">
            <v>7.2994000000000003</v>
          </cell>
          <cell r="D673">
            <v>1.6981999999999999</v>
          </cell>
          <cell r="E673">
            <v>0.54510000000000003</v>
          </cell>
          <cell r="F673">
            <v>4.1327999999999996</v>
          </cell>
        </row>
        <row r="674">
          <cell r="A674" t="str">
            <v>577400401995</v>
          </cell>
          <cell r="B674">
            <v>76.220200000000006</v>
          </cell>
          <cell r="C674">
            <v>6.4086999999999996</v>
          </cell>
          <cell r="D674">
            <v>1.3512999999999999</v>
          </cell>
          <cell r="E674">
            <v>0.59930000000000005</v>
          </cell>
          <cell r="F674">
            <v>3.3740999999999999</v>
          </cell>
        </row>
        <row r="675">
          <cell r="A675" t="str">
            <v>577400802000</v>
          </cell>
          <cell r="B675">
            <v>50.991799999999998</v>
          </cell>
          <cell r="C675">
            <v>8.1251999999999995</v>
          </cell>
          <cell r="D675">
            <v>1.6875</v>
          </cell>
          <cell r="E675">
            <v>0.75280000000000002</v>
          </cell>
          <cell r="F675">
            <v>2.4872000000000001</v>
          </cell>
        </row>
        <row r="676">
          <cell r="A676" t="str">
            <v>577400801995</v>
          </cell>
          <cell r="B676">
            <v>50.9773</v>
          </cell>
          <cell r="C676">
            <v>6.2499000000000002</v>
          </cell>
          <cell r="D676">
            <v>1.5029999999999999</v>
          </cell>
          <cell r="E676">
            <v>0.75119999999999998</v>
          </cell>
          <cell r="F676">
            <v>1.7795000000000001</v>
          </cell>
        </row>
        <row r="677">
          <cell r="A677" t="str">
            <v>577401202000</v>
          </cell>
          <cell r="B677">
            <v>77.111599999999996</v>
          </cell>
          <cell r="C677">
            <v>8.4474</v>
          </cell>
          <cell r="D677">
            <v>1.89</v>
          </cell>
          <cell r="E677">
            <v>1.1981999999999999</v>
          </cell>
          <cell r="F677">
            <v>4.1426999999999996</v>
          </cell>
        </row>
        <row r="678">
          <cell r="A678" t="str">
            <v>577401201995</v>
          </cell>
          <cell r="B678">
            <v>77.110100000000003</v>
          </cell>
          <cell r="C678">
            <v>8.0249000000000006</v>
          </cell>
          <cell r="D678">
            <v>1.7284999999999999</v>
          </cell>
          <cell r="E678">
            <v>1.0820000000000001</v>
          </cell>
          <cell r="F678">
            <v>4.1014999999999997</v>
          </cell>
        </row>
        <row r="679">
          <cell r="A679" t="str">
            <v>577401602000</v>
          </cell>
          <cell r="B679">
            <v>170.9624</v>
          </cell>
          <cell r="C679">
            <v>19.010200000000001</v>
          </cell>
          <cell r="D679">
            <v>3.7202999999999999</v>
          </cell>
          <cell r="E679">
            <v>2.7883</v>
          </cell>
          <cell r="F679">
            <v>9.8537999999999997</v>
          </cell>
        </row>
        <row r="680">
          <cell r="A680" t="str">
            <v>577401601995</v>
          </cell>
          <cell r="B680">
            <v>170.97370000000001</v>
          </cell>
          <cell r="C680">
            <v>18.110600000000002</v>
          </cell>
          <cell r="D680">
            <v>3.3155999999999999</v>
          </cell>
          <cell r="E680">
            <v>2.4903</v>
          </cell>
          <cell r="F680">
            <v>9.6016999999999992</v>
          </cell>
        </row>
        <row r="681">
          <cell r="A681" t="str">
            <v>577402002000</v>
          </cell>
          <cell r="B681">
            <v>157.2627</v>
          </cell>
          <cell r="C681">
            <v>23.195499999999999</v>
          </cell>
          <cell r="D681">
            <v>5.3619000000000003</v>
          </cell>
          <cell r="E681">
            <v>5.9073000000000002</v>
          </cell>
          <cell r="F681">
            <v>8.2651000000000003</v>
          </cell>
        </row>
        <row r="682">
          <cell r="A682" t="str">
            <v>577402001995</v>
          </cell>
          <cell r="B682">
            <v>157.0523</v>
          </cell>
          <cell r="C682">
            <v>18.828099999999999</v>
          </cell>
          <cell r="D682">
            <v>3.6701999999999999</v>
          </cell>
          <cell r="E682">
            <v>5.1355000000000004</v>
          </cell>
          <cell r="F682">
            <v>7.7328000000000001</v>
          </cell>
        </row>
        <row r="683">
          <cell r="A683" t="str">
            <v>577402402000</v>
          </cell>
          <cell r="B683">
            <v>70.671000000000006</v>
          </cell>
          <cell r="C683">
            <v>10.4221</v>
          </cell>
          <cell r="D683">
            <v>2.88</v>
          </cell>
          <cell r="E683">
            <v>1.8954</v>
          </cell>
          <cell r="F683">
            <v>3.6560999999999999</v>
          </cell>
        </row>
        <row r="684">
          <cell r="A684" t="str">
            <v>577402401995</v>
          </cell>
          <cell r="B684">
            <v>70.635800000000003</v>
          </cell>
          <cell r="C684">
            <v>9.7304999999999993</v>
          </cell>
          <cell r="D684">
            <v>2.2597999999999998</v>
          </cell>
          <cell r="E684">
            <v>1.7113</v>
          </cell>
          <cell r="F684">
            <v>3.5865</v>
          </cell>
        </row>
        <row r="685">
          <cell r="A685" t="str">
            <v>577402802000</v>
          </cell>
          <cell r="B685">
            <v>192.18180000000001</v>
          </cell>
          <cell r="C685">
            <v>13.1088</v>
          </cell>
          <cell r="D685">
            <v>1.9668000000000001</v>
          </cell>
          <cell r="E685">
            <v>1.7259</v>
          </cell>
          <cell r="F685">
            <v>7.7419000000000002</v>
          </cell>
        </row>
        <row r="686">
          <cell r="A686" t="str">
            <v>577402801995</v>
          </cell>
          <cell r="B686">
            <v>192.1661</v>
          </cell>
          <cell r="C686">
            <v>11.3123</v>
          </cell>
          <cell r="D686">
            <v>1.6538999999999999</v>
          </cell>
          <cell r="E686">
            <v>1.6274999999999999</v>
          </cell>
          <cell r="F686">
            <v>6.7150999999999996</v>
          </cell>
        </row>
        <row r="687">
          <cell r="A687" t="str">
            <v>577403202000</v>
          </cell>
          <cell r="B687">
            <v>179.36850000000001</v>
          </cell>
          <cell r="C687">
            <v>57.041400000000003</v>
          </cell>
          <cell r="D687">
            <v>15.9488</v>
          </cell>
          <cell r="E687">
            <v>8.3472000000000008</v>
          </cell>
          <cell r="F687">
            <v>15.8749</v>
          </cell>
        </row>
        <row r="688">
          <cell r="A688" t="str">
            <v>577403201995</v>
          </cell>
          <cell r="B688">
            <v>179.3674</v>
          </cell>
          <cell r="C688">
            <v>50.840699999999998</v>
          </cell>
          <cell r="D688">
            <v>14.3225</v>
          </cell>
          <cell r="E688">
            <v>7.4287999999999998</v>
          </cell>
          <cell r="F688">
            <v>14.804600000000001</v>
          </cell>
        </row>
        <row r="689">
          <cell r="A689" t="str">
            <v>577403602000</v>
          </cell>
          <cell r="B689">
            <v>109.4893</v>
          </cell>
          <cell r="C689">
            <v>15.529199999999999</v>
          </cell>
          <cell r="D689">
            <v>3.9169</v>
          </cell>
          <cell r="E689">
            <v>3.3296000000000001</v>
          </cell>
          <cell r="F689">
            <v>5.4321000000000002</v>
          </cell>
        </row>
        <row r="690">
          <cell r="A690" t="str">
            <v>577403601995</v>
          </cell>
          <cell r="B690">
            <v>109.4551</v>
          </cell>
          <cell r="C690">
            <v>14.244</v>
          </cell>
          <cell r="D690">
            <v>3.4558</v>
          </cell>
          <cell r="E690">
            <v>3.2290000000000001</v>
          </cell>
          <cell r="F690">
            <v>5.3715999999999999</v>
          </cell>
        </row>
        <row r="691">
          <cell r="A691" t="str">
            <v>577404002000</v>
          </cell>
          <cell r="B691">
            <v>161.04400000000001</v>
          </cell>
          <cell r="C691">
            <v>12.3893</v>
          </cell>
          <cell r="D691">
            <v>1.7524999999999999</v>
          </cell>
          <cell r="E691">
            <v>1.9561999999999999</v>
          </cell>
          <cell r="F691">
            <v>7.0091999999999999</v>
          </cell>
        </row>
        <row r="692">
          <cell r="A692" t="str">
            <v>577404001995</v>
          </cell>
          <cell r="B692">
            <v>161.0282</v>
          </cell>
          <cell r="C692">
            <v>11.6584</v>
          </cell>
          <cell r="D692">
            <v>1.5088999999999999</v>
          </cell>
          <cell r="E692">
            <v>1.8084</v>
          </cell>
          <cell r="F692">
            <v>6.7243000000000004</v>
          </cell>
        </row>
        <row r="693">
          <cell r="A693" t="str">
            <v>590000002000</v>
          </cell>
          <cell r="B693">
            <v>8002.0097999999998</v>
          </cell>
          <cell r="C693">
            <v>1528.5776000000001</v>
          </cell>
          <cell r="D693">
            <v>443.97500000000002</v>
          </cell>
          <cell r="E693">
            <v>264.25549999999998</v>
          </cell>
          <cell r="F693">
            <v>520.6771</v>
          </cell>
        </row>
        <row r="694">
          <cell r="A694" t="str">
            <v>590000001995</v>
          </cell>
          <cell r="B694">
            <v>8002.1943000000001</v>
          </cell>
          <cell r="C694">
            <v>1480.6793</v>
          </cell>
          <cell r="D694">
            <v>430.99799999999999</v>
          </cell>
          <cell r="E694">
            <v>241.5504</v>
          </cell>
          <cell r="F694">
            <v>511.85160000000002</v>
          </cell>
        </row>
        <row r="695">
          <cell r="A695" t="str">
            <v>591100002000</v>
          </cell>
          <cell r="B695">
            <v>145.4314</v>
          </cell>
          <cell r="C695">
            <v>99.276499999999999</v>
          </cell>
          <cell r="D695">
            <v>31.444500000000001</v>
          </cell>
          <cell r="E695">
            <v>17.4712</v>
          </cell>
          <cell r="F695">
            <v>21.629200000000001</v>
          </cell>
        </row>
        <row r="696">
          <cell r="A696" t="str">
            <v>591100001995</v>
          </cell>
          <cell r="B696">
            <v>145.43270000000001</v>
          </cell>
          <cell r="C696">
            <v>98.014799999999994</v>
          </cell>
          <cell r="D696">
            <v>31.001899999999999</v>
          </cell>
          <cell r="E696">
            <v>16.607800000000001</v>
          </cell>
          <cell r="F696">
            <v>21.652999999999999</v>
          </cell>
        </row>
        <row r="697">
          <cell r="A697" t="str">
            <v>591300002000</v>
          </cell>
          <cell r="B697">
            <v>280.29199999999997</v>
          </cell>
          <cell r="C697">
            <v>162.43029999999999</v>
          </cell>
          <cell r="D697">
            <v>53.5657</v>
          </cell>
          <cell r="E697">
            <v>29.727399999999999</v>
          </cell>
          <cell r="F697">
            <v>41.718299999999999</v>
          </cell>
        </row>
        <row r="698">
          <cell r="A698" t="str">
            <v>591300001995</v>
          </cell>
          <cell r="B698">
            <v>280.26650000000001</v>
          </cell>
          <cell r="C698">
            <v>159.08199999999999</v>
          </cell>
          <cell r="D698">
            <v>52.432400000000001</v>
          </cell>
          <cell r="E698">
            <v>28.758400000000002</v>
          </cell>
          <cell r="F698">
            <v>40.863199999999999</v>
          </cell>
        </row>
        <row r="699">
          <cell r="A699" t="str">
            <v>591400002000</v>
          </cell>
          <cell r="B699">
            <v>160.35980000000001</v>
          </cell>
          <cell r="C699">
            <v>54.587400000000002</v>
          </cell>
          <cell r="D699">
            <v>17.2287</v>
          </cell>
          <cell r="E699">
            <v>9.4556000000000004</v>
          </cell>
          <cell r="F699">
            <v>15.2751</v>
          </cell>
        </row>
        <row r="700">
          <cell r="A700" t="str">
            <v>591400001995</v>
          </cell>
          <cell r="B700">
            <v>160.364</v>
          </cell>
          <cell r="C700">
            <v>54.025199999999998</v>
          </cell>
          <cell r="D700">
            <v>16.9983</v>
          </cell>
          <cell r="E700">
            <v>9.2402999999999995</v>
          </cell>
          <cell r="F700">
            <v>15.106</v>
          </cell>
        </row>
        <row r="701">
          <cell r="A701" t="str">
            <v>591500002000</v>
          </cell>
          <cell r="B701">
            <v>226.2628</v>
          </cell>
          <cell r="C701">
            <v>70.773700000000005</v>
          </cell>
          <cell r="D701">
            <v>21.0898</v>
          </cell>
          <cell r="E701">
            <v>15.6251</v>
          </cell>
          <cell r="F701">
            <v>19.6325</v>
          </cell>
        </row>
        <row r="702">
          <cell r="A702" t="str">
            <v>591500001995</v>
          </cell>
          <cell r="B702">
            <v>226.25710000000001</v>
          </cell>
          <cell r="C702">
            <v>68.579099999999997</v>
          </cell>
          <cell r="D702">
            <v>20.722799999999999</v>
          </cell>
          <cell r="E702">
            <v>13.874599999999999</v>
          </cell>
          <cell r="F702">
            <v>19.6252</v>
          </cell>
        </row>
        <row r="703">
          <cell r="A703" t="str">
            <v>591600002000</v>
          </cell>
          <cell r="B703">
            <v>51.4086</v>
          </cell>
          <cell r="C703">
            <v>38.3568</v>
          </cell>
          <cell r="D703">
            <v>12.201599999999999</v>
          </cell>
          <cell r="E703">
            <v>6.9267000000000003</v>
          </cell>
          <cell r="F703">
            <v>9.7573000000000008</v>
          </cell>
        </row>
        <row r="704">
          <cell r="A704" t="str">
            <v>591600001995</v>
          </cell>
          <cell r="B704">
            <v>51.406399999999998</v>
          </cell>
          <cell r="C704">
            <v>37.808999999999997</v>
          </cell>
          <cell r="D704">
            <v>12.2692</v>
          </cell>
          <cell r="E704">
            <v>6.7224000000000004</v>
          </cell>
          <cell r="F704">
            <v>9.7484999999999999</v>
          </cell>
        </row>
        <row r="705">
          <cell r="A705" t="str">
            <v>595400002000</v>
          </cell>
          <cell r="B705">
            <v>408.28930000000003</v>
          </cell>
          <cell r="C705">
            <v>112.6717</v>
          </cell>
          <cell r="D705">
            <v>40.211300000000001</v>
          </cell>
          <cell r="E705">
            <v>20.7363</v>
          </cell>
          <cell r="F705">
            <v>28.259899999999998</v>
          </cell>
        </row>
        <row r="706">
          <cell r="A706" t="str">
            <v>595400001995</v>
          </cell>
          <cell r="B706">
            <v>408.27330000000001</v>
          </cell>
          <cell r="C706">
            <v>108.81359999999999</v>
          </cell>
          <cell r="D706">
            <v>39.432600000000001</v>
          </cell>
          <cell r="E706">
            <v>19.727499999999999</v>
          </cell>
          <cell r="F706">
            <v>27.8384</v>
          </cell>
        </row>
        <row r="707">
          <cell r="A707" t="str">
            <v>595400402000</v>
          </cell>
          <cell r="B707">
            <v>58.676000000000002</v>
          </cell>
          <cell r="C707">
            <v>4.6424000000000003</v>
          </cell>
          <cell r="D707">
            <v>1.2252000000000001</v>
          </cell>
          <cell r="E707">
            <v>0.9486</v>
          </cell>
          <cell r="F707">
            <v>1.6315999999999999</v>
          </cell>
        </row>
        <row r="708">
          <cell r="A708" t="str">
            <v>595400401995</v>
          </cell>
          <cell r="B708">
            <v>58.6755</v>
          </cell>
          <cell r="C708">
            <v>4.4325000000000001</v>
          </cell>
          <cell r="D708">
            <v>1.1950000000000001</v>
          </cell>
          <cell r="E708">
            <v>0.91810000000000003</v>
          </cell>
          <cell r="F708">
            <v>1.6079000000000001</v>
          </cell>
        </row>
        <row r="709">
          <cell r="A709" t="str">
            <v>595400802000</v>
          </cell>
          <cell r="B709">
            <v>57.419400000000003</v>
          </cell>
          <cell r="C709">
            <v>11.395</v>
          </cell>
          <cell r="D709">
            <v>4.2850999999999999</v>
          </cell>
          <cell r="E709">
            <v>2.2427999999999999</v>
          </cell>
          <cell r="F709">
            <v>2.5146999999999999</v>
          </cell>
        </row>
        <row r="710">
          <cell r="A710" t="str">
            <v>595400801995</v>
          </cell>
          <cell r="B710">
            <v>57.4161</v>
          </cell>
          <cell r="C710">
            <v>11.119199999999999</v>
          </cell>
          <cell r="D710">
            <v>4.2355</v>
          </cell>
          <cell r="E710">
            <v>2.1476999999999999</v>
          </cell>
          <cell r="F710">
            <v>2.5034000000000001</v>
          </cell>
        </row>
        <row r="711">
          <cell r="A711" t="str">
            <v>595401202000</v>
          </cell>
          <cell r="B711">
            <v>26.290800000000001</v>
          </cell>
          <cell r="C711">
            <v>10.198700000000001</v>
          </cell>
          <cell r="D711">
            <v>3.6528999999999998</v>
          </cell>
          <cell r="E711">
            <v>1.6343000000000001</v>
          </cell>
          <cell r="F711">
            <v>3.0507</v>
          </cell>
        </row>
        <row r="712">
          <cell r="A712" t="str">
            <v>595401201995</v>
          </cell>
          <cell r="B712">
            <v>26.278500000000001</v>
          </cell>
          <cell r="C712">
            <v>9.8523999999999994</v>
          </cell>
          <cell r="D712">
            <v>3.5903</v>
          </cell>
          <cell r="E712">
            <v>1.5461</v>
          </cell>
          <cell r="F712">
            <v>3.0488</v>
          </cell>
        </row>
        <row r="713">
          <cell r="A713" t="str">
            <v>595401602000</v>
          </cell>
          <cell r="B713">
            <v>71.386700000000005</v>
          </cell>
          <cell r="C713">
            <v>18.247199999999999</v>
          </cell>
          <cell r="D713">
            <v>6.2539999999999996</v>
          </cell>
          <cell r="E713">
            <v>4.2119</v>
          </cell>
          <cell r="F713">
            <v>4.0826000000000002</v>
          </cell>
        </row>
        <row r="714">
          <cell r="A714" t="str">
            <v>595401601995</v>
          </cell>
          <cell r="B714">
            <v>71.394400000000005</v>
          </cell>
          <cell r="C714">
            <v>17.7621</v>
          </cell>
          <cell r="D714">
            <v>6.0523999999999996</v>
          </cell>
          <cell r="E714">
            <v>4.1764000000000001</v>
          </cell>
          <cell r="F714">
            <v>4.0045999999999999</v>
          </cell>
        </row>
        <row r="715">
          <cell r="A715" t="str">
            <v>595402002000</v>
          </cell>
          <cell r="B715">
            <v>22.398299999999999</v>
          </cell>
          <cell r="C715">
            <v>7.7222999999999997</v>
          </cell>
          <cell r="D715">
            <v>3.5604</v>
          </cell>
          <cell r="E715">
            <v>0.67789999999999995</v>
          </cell>
          <cell r="F715">
            <v>1.6936</v>
          </cell>
        </row>
        <row r="716">
          <cell r="A716" t="str">
            <v>595402001995</v>
          </cell>
          <cell r="B716">
            <v>22.398499999999999</v>
          </cell>
          <cell r="C716">
            <v>7.6078000000000001</v>
          </cell>
          <cell r="D716">
            <v>3.4891999999999999</v>
          </cell>
          <cell r="E716">
            <v>0.64329999999999998</v>
          </cell>
          <cell r="F716">
            <v>1.6718999999999999</v>
          </cell>
        </row>
        <row r="717">
          <cell r="A717" t="str">
            <v>595402402000</v>
          </cell>
          <cell r="B717">
            <v>20.498000000000001</v>
          </cell>
          <cell r="C717">
            <v>8.2887000000000004</v>
          </cell>
          <cell r="D717">
            <v>3.0104000000000002</v>
          </cell>
          <cell r="E717">
            <v>1.5293000000000001</v>
          </cell>
          <cell r="F717">
            <v>2.0607000000000002</v>
          </cell>
        </row>
        <row r="718">
          <cell r="A718" t="str">
            <v>595402401995</v>
          </cell>
          <cell r="B718">
            <v>20.497199999999999</v>
          </cell>
          <cell r="C718">
            <v>8.1074999999999999</v>
          </cell>
          <cell r="D718">
            <v>2.9799000000000002</v>
          </cell>
          <cell r="E718">
            <v>1.4386000000000001</v>
          </cell>
          <cell r="F718">
            <v>2.0032999999999999</v>
          </cell>
        </row>
        <row r="719">
          <cell r="A719" t="str">
            <v>595402802000</v>
          </cell>
          <cell r="B719">
            <v>47.776000000000003</v>
          </cell>
          <cell r="C719">
            <v>12.1401</v>
          </cell>
          <cell r="D719">
            <v>4.3140000000000001</v>
          </cell>
          <cell r="E719">
            <v>1.8674999999999999</v>
          </cell>
          <cell r="F719">
            <v>3.9013</v>
          </cell>
        </row>
        <row r="720">
          <cell r="A720" t="str">
            <v>595402801995</v>
          </cell>
          <cell r="B720">
            <v>47.775199999999998</v>
          </cell>
          <cell r="C720">
            <v>11.6791</v>
          </cell>
          <cell r="D720">
            <v>4.2084000000000001</v>
          </cell>
          <cell r="E720">
            <v>1.7914000000000001</v>
          </cell>
          <cell r="F720">
            <v>3.7742</v>
          </cell>
        </row>
        <row r="721">
          <cell r="A721" t="str">
            <v>595403202000</v>
          </cell>
          <cell r="B721">
            <v>31.471800000000002</v>
          </cell>
          <cell r="C721">
            <v>9.6896000000000004</v>
          </cell>
          <cell r="D721">
            <v>3.4268999999999998</v>
          </cell>
          <cell r="E721">
            <v>1.9757</v>
          </cell>
          <cell r="F721">
            <v>2.4878</v>
          </cell>
        </row>
        <row r="722">
          <cell r="A722" t="str">
            <v>595403201995</v>
          </cell>
          <cell r="B722">
            <v>31.466000000000001</v>
          </cell>
          <cell r="C722">
            <v>9.3217999999999996</v>
          </cell>
          <cell r="D722">
            <v>3.3393000000000002</v>
          </cell>
          <cell r="E722">
            <v>1.8681000000000001</v>
          </cell>
          <cell r="F722">
            <v>2.4365000000000001</v>
          </cell>
        </row>
        <row r="723">
          <cell r="A723" t="str">
            <v>595403602000</v>
          </cell>
          <cell r="B723">
            <v>72.372299999999996</v>
          </cell>
          <cell r="C723">
            <v>30.3477</v>
          </cell>
          <cell r="D723">
            <v>10.4824</v>
          </cell>
          <cell r="E723">
            <v>5.6482999999999999</v>
          </cell>
          <cell r="F723">
            <v>6.8369</v>
          </cell>
        </row>
        <row r="724">
          <cell r="A724" t="str">
            <v>595403601995</v>
          </cell>
          <cell r="B724">
            <v>72.371899999999997</v>
          </cell>
          <cell r="C724">
            <v>28.9312</v>
          </cell>
          <cell r="D724">
            <v>10.342599999999999</v>
          </cell>
          <cell r="E724">
            <v>5.1978</v>
          </cell>
          <cell r="F724">
            <v>6.7877999999999998</v>
          </cell>
        </row>
        <row r="725">
          <cell r="A725" t="str">
            <v>595800002000</v>
          </cell>
          <cell r="B725">
            <v>1958.6849</v>
          </cell>
          <cell r="C725">
            <v>213.45419999999999</v>
          </cell>
          <cell r="D725">
            <v>44.302799999999998</v>
          </cell>
          <cell r="E725">
            <v>31.878599999999999</v>
          </cell>
          <cell r="F725">
            <v>102.5026</v>
          </cell>
        </row>
        <row r="726">
          <cell r="A726" t="str">
            <v>595800001995</v>
          </cell>
          <cell r="B726">
            <v>1958.5504000000001</v>
          </cell>
          <cell r="C726">
            <v>204.95779999999999</v>
          </cell>
          <cell r="D726">
            <v>43.384300000000003</v>
          </cell>
          <cell r="E726">
            <v>28.7927</v>
          </cell>
          <cell r="F726">
            <v>98.8399</v>
          </cell>
        </row>
        <row r="727">
          <cell r="A727" t="str">
            <v>595800402000</v>
          </cell>
          <cell r="B727">
            <v>193.43700000000001</v>
          </cell>
          <cell r="C727">
            <v>34.077500000000001</v>
          </cell>
          <cell r="D727">
            <v>10.45</v>
          </cell>
          <cell r="E727">
            <v>5.8635999999999999</v>
          </cell>
          <cell r="F727">
            <v>10.3649</v>
          </cell>
        </row>
        <row r="728">
          <cell r="A728" t="str">
            <v>595800401995</v>
          </cell>
          <cell r="B728">
            <v>193.42850000000001</v>
          </cell>
          <cell r="C728">
            <v>33.245800000000003</v>
          </cell>
          <cell r="D728">
            <v>10.032</v>
          </cell>
          <cell r="E728">
            <v>5.5083000000000002</v>
          </cell>
          <cell r="F728">
            <v>10.1646</v>
          </cell>
        </row>
        <row r="729">
          <cell r="A729" t="str">
            <v>595800802000</v>
          </cell>
          <cell r="B729">
            <v>69.359700000000004</v>
          </cell>
          <cell r="C729">
            <v>8.1128</v>
          </cell>
          <cell r="D729">
            <v>1.8635999999999999</v>
          </cell>
          <cell r="E729">
            <v>1.3259000000000001</v>
          </cell>
          <cell r="F729">
            <v>3.3132000000000001</v>
          </cell>
        </row>
        <row r="730">
          <cell r="A730" t="str">
            <v>595800801995</v>
          </cell>
          <cell r="B730">
            <v>69.364199999999997</v>
          </cell>
          <cell r="C730">
            <v>7.9040999999999997</v>
          </cell>
          <cell r="D730">
            <v>1.8657999999999999</v>
          </cell>
          <cell r="E730">
            <v>1.2988</v>
          </cell>
          <cell r="F730">
            <v>3.2698</v>
          </cell>
        </row>
        <row r="731">
          <cell r="A731" t="str">
            <v>595801202000</v>
          </cell>
          <cell r="B731">
            <v>228.98099999999999</v>
          </cell>
          <cell r="C731">
            <v>22.6966</v>
          </cell>
          <cell r="D731">
            <v>4.7157</v>
          </cell>
          <cell r="E731">
            <v>3.8993000000000002</v>
          </cell>
          <cell r="F731">
            <v>11.0449</v>
          </cell>
        </row>
        <row r="732">
          <cell r="A732" t="str">
            <v>595801201995</v>
          </cell>
          <cell r="B732">
            <v>228.98070000000001</v>
          </cell>
          <cell r="C732">
            <v>22.0441</v>
          </cell>
          <cell r="D732">
            <v>4.4446000000000003</v>
          </cell>
          <cell r="E732">
            <v>3.5964</v>
          </cell>
          <cell r="F732">
            <v>10.969099999999999</v>
          </cell>
        </row>
        <row r="733">
          <cell r="A733" t="str">
            <v>595801602000</v>
          </cell>
          <cell r="B733">
            <v>113.3539</v>
          </cell>
          <cell r="C733">
            <v>11.8935</v>
          </cell>
          <cell r="D733">
            <v>1.5767</v>
          </cell>
          <cell r="E733">
            <v>1.9231</v>
          </cell>
          <cell r="F733">
            <v>7.0892999999999997</v>
          </cell>
        </row>
        <row r="734">
          <cell r="A734" t="str">
            <v>595801601995</v>
          </cell>
          <cell r="B734">
            <v>113.29949999999999</v>
          </cell>
          <cell r="C734">
            <v>10.822800000000001</v>
          </cell>
          <cell r="D734">
            <v>1.4576</v>
          </cell>
          <cell r="E734">
            <v>1.5505</v>
          </cell>
          <cell r="F734">
            <v>6.6143000000000001</v>
          </cell>
        </row>
        <row r="735">
          <cell r="A735" t="str">
            <v>595802002000</v>
          </cell>
          <cell r="B735">
            <v>65.364000000000004</v>
          </cell>
          <cell r="C735">
            <v>6.1825999999999999</v>
          </cell>
          <cell r="D735">
            <v>0.88859999999999995</v>
          </cell>
          <cell r="E735">
            <v>0.64100000000000001</v>
          </cell>
          <cell r="F735">
            <v>4.0293000000000001</v>
          </cell>
        </row>
        <row r="736">
          <cell r="A736" t="str">
            <v>595802001995</v>
          </cell>
          <cell r="B736">
            <v>65.363900000000001</v>
          </cell>
          <cell r="C736">
            <v>5.9874999999999998</v>
          </cell>
          <cell r="D736">
            <v>0.85340000000000005</v>
          </cell>
          <cell r="E736">
            <v>0.60070000000000001</v>
          </cell>
          <cell r="F736">
            <v>4.0251999999999999</v>
          </cell>
        </row>
        <row r="737">
          <cell r="A737" t="str">
            <v>595802402000</v>
          </cell>
          <cell r="B737">
            <v>182.01009999999999</v>
          </cell>
          <cell r="C737">
            <v>17.023399999999999</v>
          </cell>
          <cell r="D737">
            <v>3.6124000000000001</v>
          </cell>
          <cell r="E737">
            <v>2.7275999999999998</v>
          </cell>
          <cell r="F737">
            <v>7.9141000000000004</v>
          </cell>
        </row>
        <row r="738">
          <cell r="A738" t="str">
            <v>595802401995</v>
          </cell>
          <cell r="B738">
            <v>182.00909999999999</v>
          </cell>
          <cell r="C738">
            <v>16.584199999999999</v>
          </cell>
          <cell r="D738">
            <v>3.4399000000000002</v>
          </cell>
          <cell r="E738">
            <v>2.5573999999999999</v>
          </cell>
          <cell r="F738">
            <v>7.9268999999999998</v>
          </cell>
        </row>
        <row r="739">
          <cell r="A739" t="str">
            <v>595802802000</v>
          </cell>
          <cell r="B739">
            <v>126.0517</v>
          </cell>
          <cell r="C739">
            <v>9.9398</v>
          </cell>
          <cell r="D739">
            <v>1.4298</v>
          </cell>
          <cell r="E739">
            <v>1.6694</v>
          </cell>
          <cell r="F739">
            <v>5.7636000000000003</v>
          </cell>
        </row>
        <row r="740">
          <cell r="A740" t="str">
            <v>595802801995</v>
          </cell>
          <cell r="B740">
            <v>126.0509</v>
          </cell>
          <cell r="C740">
            <v>9.1982999999999997</v>
          </cell>
          <cell r="D740">
            <v>1.3038000000000001</v>
          </cell>
          <cell r="E740">
            <v>1.1600999999999999</v>
          </cell>
          <cell r="F740">
            <v>5.7324999999999999</v>
          </cell>
        </row>
        <row r="741">
          <cell r="A741" t="str">
            <v>595803202000</v>
          </cell>
          <cell r="B741">
            <v>218.50980000000001</v>
          </cell>
          <cell r="C741">
            <v>25.6601</v>
          </cell>
          <cell r="D741">
            <v>5.1731999999999996</v>
          </cell>
          <cell r="E741">
            <v>4.4269999999999996</v>
          </cell>
          <cell r="F741">
            <v>11.9918</v>
          </cell>
        </row>
        <row r="742">
          <cell r="A742" t="str">
            <v>595803201995</v>
          </cell>
          <cell r="B742">
            <v>218.51240000000001</v>
          </cell>
          <cell r="C742">
            <v>22.471299999999999</v>
          </cell>
          <cell r="D742">
            <v>4.42</v>
          </cell>
          <cell r="E742">
            <v>3.1065999999999998</v>
          </cell>
          <cell r="F742">
            <v>10.8279</v>
          </cell>
        </row>
        <row r="743">
          <cell r="A743" t="str">
            <v>595803602000</v>
          </cell>
          <cell r="B743">
            <v>117.90049999999999</v>
          </cell>
          <cell r="C743">
            <v>12.408099999999999</v>
          </cell>
          <cell r="D743">
            <v>2.6246</v>
          </cell>
          <cell r="E743">
            <v>1.5152000000000001</v>
          </cell>
          <cell r="F743">
            <v>6.3064</v>
          </cell>
        </row>
        <row r="744">
          <cell r="A744" t="str">
            <v>595803601995</v>
          </cell>
          <cell r="B744">
            <v>117.8993</v>
          </cell>
          <cell r="C744">
            <v>12.090199999999999</v>
          </cell>
          <cell r="D744">
            <v>2.5402</v>
          </cell>
          <cell r="E744">
            <v>1.4178999999999999</v>
          </cell>
          <cell r="F744">
            <v>6.3029999999999999</v>
          </cell>
        </row>
        <row r="745">
          <cell r="A745" t="str">
            <v>595804002000</v>
          </cell>
          <cell r="B745">
            <v>303.00540000000001</v>
          </cell>
          <cell r="C745">
            <v>28.7514</v>
          </cell>
          <cell r="D745">
            <v>4.1246</v>
          </cell>
          <cell r="E745">
            <v>3.2238000000000002</v>
          </cell>
          <cell r="F745">
            <v>17.4236</v>
          </cell>
        </row>
        <row r="746">
          <cell r="A746" t="str">
            <v>595804001995</v>
          </cell>
          <cell r="B746">
            <v>302.93830000000003</v>
          </cell>
          <cell r="C746">
            <v>28.467700000000001</v>
          </cell>
          <cell r="D746">
            <v>5.5259999999999998</v>
          </cell>
          <cell r="E746">
            <v>3.2989000000000002</v>
          </cell>
          <cell r="F746">
            <v>15.9137</v>
          </cell>
        </row>
        <row r="747">
          <cell r="A747" t="str">
            <v>595804402000</v>
          </cell>
          <cell r="B747">
            <v>192.85239999999999</v>
          </cell>
          <cell r="C747">
            <v>20.497199999999999</v>
          </cell>
          <cell r="D747">
            <v>5.0766</v>
          </cell>
          <cell r="E747">
            <v>3.1133000000000002</v>
          </cell>
          <cell r="F747">
            <v>8.7901000000000007</v>
          </cell>
        </row>
        <row r="748">
          <cell r="A748" t="str">
            <v>595804401995</v>
          </cell>
          <cell r="B748">
            <v>192.84460000000001</v>
          </cell>
          <cell r="C748">
            <v>19.867000000000001</v>
          </cell>
          <cell r="D748">
            <v>4.7405999999999997</v>
          </cell>
          <cell r="E748">
            <v>2.9605999999999999</v>
          </cell>
          <cell r="F748">
            <v>8.7545000000000002</v>
          </cell>
        </row>
        <row r="749">
          <cell r="A749" t="str">
            <v>595804802000</v>
          </cell>
          <cell r="B749">
            <v>147.85939999999999</v>
          </cell>
          <cell r="C749">
            <v>16.211200000000002</v>
          </cell>
          <cell r="D749">
            <v>2.7669999999999999</v>
          </cell>
          <cell r="E749">
            <v>1.5494000000000001</v>
          </cell>
          <cell r="F749">
            <v>8.4713999999999992</v>
          </cell>
        </row>
        <row r="750">
          <cell r="A750" t="str">
            <v>595804801995</v>
          </cell>
          <cell r="B750">
            <v>147.85900000000001</v>
          </cell>
          <cell r="C750">
            <v>16.274799999999999</v>
          </cell>
          <cell r="D750">
            <v>2.7604000000000002</v>
          </cell>
          <cell r="E750">
            <v>1.7364999999999999</v>
          </cell>
          <cell r="F750">
            <v>8.3384</v>
          </cell>
        </row>
        <row r="751">
          <cell r="A751" t="str">
            <v>596200002000</v>
          </cell>
          <cell r="B751">
            <v>1058.9629</v>
          </cell>
          <cell r="C751">
            <v>171.60429999999999</v>
          </cell>
          <cell r="D751">
            <v>58.335500000000003</v>
          </cell>
          <cell r="E751">
            <v>32.710900000000002</v>
          </cell>
          <cell r="F751">
            <v>51.803800000000003</v>
          </cell>
        </row>
        <row r="752">
          <cell r="A752" t="str">
            <v>596200001995</v>
          </cell>
          <cell r="B752">
            <v>1058.9095</v>
          </cell>
          <cell r="C752">
            <v>166.44220000000001</v>
          </cell>
          <cell r="D752">
            <v>56.465899999999998</v>
          </cell>
          <cell r="E752">
            <v>25.764099999999999</v>
          </cell>
          <cell r="F752">
            <v>51.374899999999997</v>
          </cell>
        </row>
        <row r="753">
          <cell r="A753" t="str">
            <v>596200402000</v>
          </cell>
          <cell r="B753">
            <v>44.299599999999998</v>
          </cell>
          <cell r="C753">
            <v>7.2045000000000003</v>
          </cell>
          <cell r="D753">
            <v>2.9123000000000001</v>
          </cell>
          <cell r="E753">
            <v>1.2746</v>
          </cell>
          <cell r="F753">
            <v>2.0409000000000002</v>
          </cell>
        </row>
        <row r="754">
          <cell r="A754" t="str">
            <v>596200401995</v>
          </cell>
          <cell r="B754">
            <v>44.299599999999998</v>
          </cell>
          <cell r="C754">
            <v>7.0537000000000001</v>
          </cell>
          <cell r="D754">
            <v>2.8513999999999999</v>
          </cell>
          <cell r="E754">
            <v>1.0135000000000001</v>
          </cell>
          <cell r="F754">
            <v>2.0257000000000001</v>
          </cell>
        </row>
        <row r="755">
          <cell r="A755" t="str">
            <v>596200802000</v>
          </cell>
          <cell r="B755">
            <v>74.759600000000006</v>
          </cell>
          <cell r="C755">
            <v>7.6112000000000002</v>
          </cell>
          <cell r="D755">
            <v>2.0537999999999998</v>
          </cell>
          <cell r="E755">
            <v>1.4984999999999999</v>
          </cell>
          <cell r="F755">
            <v>3.0647000000000002</v>
          </cell>
        </row>
        <row r="756">
          <cell r="A756" t="str">
            <v>596200801995</v>
          </cell>
          <cell r="B756">
            <v>74.755600000000001</v>
          </cell>
          <cell r="C756">
            <v>7.2781000000000002</v>
          </cell>
          <cell r="D756">
            <v>1.9390000000000001</v>
          </cell>
          <cell r="E756">
            <v>1.1807000000000001</v>
          </cell>
          <cell r="F756">
            <v>3.0476999999999999</v>
          </cell>
        </row>
        <row r="757">
          <cell r="A757" t="str">
            <v>596201202000</v>
          </cell>
          <cell r="B757">
            <v>77.366500000000002</v>
          </cell>
          <cell r="C757">
            <v>9.1837999999999997</v>
          </cell>
          <cell r="D757">
            <v>2.4344000000000001</v>
          </cell>
          <cell r="E757">
            <v>1.8911</v>
          </cell>
          <cell r="F757">
            <v>3.4295</v>
          </cell>
        </row>
        <row r="758">
          <cell r="A758" t="str">
            <v>596201201995</v>
          </cell>
          <cell r="B758">
            <v>77.369</v>
          </cell>
          <cell r="C758">
            <v>8.7295999999999996</v>
          </cell>
          <cell r="D758">
            <v>2.3675999999999999</v>
          </cell>
          <cell r="E758">
            <v>1.5456000000000001</v>
          </cell>
          <cell r="F758">
            <v>3.3376999999999999</v>
          </cell>
        </row>
        <row r="759">
          <cell r="A759" t="str">
            <v>596201602000</v>
          </cell>
          <cell r="B759">
            <v>67.556200000000004</v>
          </cell>
          <cell r="C759">
            <v>13.051</v>
          </cell>
          <cell r="D759">
            <v>4.9657</v>
          </cell>
          <cell r="E759">
            <v>2.5573999999999999</v>
          </cell>
          <cell r="F759">
            <v>2.8022999999999998</v>
          </cell>
        </row>
        <row r="760">
          <cell r="A760" t="str">
            <v>596201601995</v>
          </cell>
          <cell r="B760">
            <v>67.559399999999997</v>
          </cell>
          <cell r="C760">
            <v>12.4193</v>
          </cell>
          <cell r="D760">
            <v>4.891</v>
          </cell>
          <cell r="E760">
            <v>2.0945999999999998</v>
          </cell>
          <cell r="F760">
            <v>2.7826</v>
          </cell>
        </row>
        <row r="761">
          <cell r="A761" t="str">
            <v>596202002000</v>
          </cell>
          <cell r="B761">
            <v>58.923499999999997</v>
          </cell>
          <cell r="C761">
            <v>4.7054999999999998</v>
          </cell>
          <cell r="D761">
            <v>1.5087999999999999</v>
          </cell>
          <cell r="E761">
            <v>0.70369999999999999</v>
          </cell>
          <cell r="F761">
            <v>1.9442999999999999</v>
          </cell>
        </row>
        <row r="762">
          <cell r="A762" t="str">
            <v>596202001995</v>
          </cell>
          <cell r="B762">
            <v>58.9191</v>
          </cell>
          <cell r="C762">
            <v>4.4996999999999998</v>
          </cell>
          <cell r="D762">
            <v>1.4579</v>
          </cell>
          <cell r="E762">
            <v>0.51870000000000005</v>
          </cell>
          <cell r="F762">
            <v>1.9306000000000001</v>
          </cell>
        </row>
        <row r="763">
          <cell r="A763" t="str">
            <v>596202402000</v>
          </cell>
          <cell r="B763">
            <v>125.5097</v>
          </cell>
          <cell r="C763">
            <v>31.5745</v>
          </cell>
          <cell r="D763">
            <v>10.511100000000001</v>
          </cell>
          <cell r="E763">
            <v>5.5227000000000004</v>
          </cell>
          <cell r="F763">
            <v>8.4278999999999993</v>
          </cell>
        </row>
        <row r="764">
          <cell r="A764" t="str">
            <v>596202401995</v>
          </cell>
          <cell r="B764">
            <v>125.4997</v>
          </cell>
          <cell r="C764">
            <v>30.747800000000002</v>
          </cell>
          <cell r="D764">
            <v>10.3102</v>
          </cell>
          <cell r="E764">
            <v>4.0176999999999996</v>
          </cell>
          <cell r="F764">
            <v>8.3434000000000008</v>
          </cell>
        </row>
        <row r="765">
          <cell r="A765" t="str">
            <v>596202802000</v>
          </cell>
          <cell r="B765">
            <v>71.621799999999993</v>
          </cell>
          <cell r="C765">
            <v>7.3323999999999998</v>
          </cell>
          <cell r="D765">
            <v>2.6878000000000002</v>
          </cell>
          <cell r="E765">
            <v>1.1921999999999999</v>
          </cell>
          <cell r="F765">
            <v>2.2711000000000001</v>
          </cell>
        </row>
        <row r="766">
          <cell r="A766" t="str">
            <v>596202801995</v>
          </cell>
          <cell r="B766">
            <v>71.619900000000001</v>
          </cell>
          <cell r="C766">
            <v>7.1102999999999996</v>
          </cell>
          <cell r="D766">
            <v>2.5718000000000001</v>
          </cell>
          <cell r="E766">
            <v>1.1234999999999999</v>
          </cell>
          <cell r="F766">
            <v>2.2541000000000002</v>
          </cell>
        </row>
        <row r="767">
          <cell r="A767" t="str">
            <v>596203202000</v>
          </cell>
          <cell r="B767">
            <v>86.725099999999998</v>
          </cell>
          <cell r="C767">
            <v>23.768799999999999</v>
          </cell>
          <cell r="D767">
            <v>8.3087</v>
          </cell>
          <cell r="E767">
            <v>5.0204000000000004</v>
          </cell>
          <cell r="F767">
            <v>6.3569000000000004</v>
          </cell>
        </row>
        <row r="768">
          <cell r="A768" t="str">
            <v>596203201995</v>
          </cell>
          <cell r="B768">
            <v>86.710999999999999</v>
          </cell>
          <cell r="C768">
            <v>23.1615</v>
          </cell>
          <cell r="D768">
            <v>7.9905999999999997</v>
          </cell>
          <cell r="E768">
            <v>3.5503999999999998</v>
          </cell>
          <cell r="F768">
            <v>6.3125999999999998</v>
          </cell>
        </row>
        <row r="769">
          <cell r="A769" t="str">
            <v>596203602000</v>
          </cell>
          <cell r="B769">
            <v>115.178</v>
          </cell>
          <cell r="C769">
            <v>12.9491</v>
          </cell>
          <cell r="D769">
            <v>3.3401000000000001</v>
          </cell>
          <cell r="E769">
            <v>1.8526</v>
          </cell>
          <cell r="F769">
            <v>5.5449000000000002</v>
          </cell>
        </row>
        <row r="770">
          <cell r="A770" t="str">
            <v>596203601995</v>
          </cell>
          <cell r="B770">
            <v>115.17440000000001</v>
          </cell>
          <cell r="C770">
            <v>12.6707</v>
          </cell>
          <cell r="D770">
            <v>3.1192000000000002</v>
          </cell>
          <cell r="E770">
            <v>1.7376</v>
          </cell>
          <cell r="F770">
            <v>5.5477999999999996</v>
          </cell>
        </row>
        <row r="771">
          <cell r="A771" t="str">
            <v>596204002000</v>
          </cell>
          <cell r="B771">
            <v>86.056299999999993</v>
          </cell>
          <cell r="C771">
            <v>19.4575</v>
          </cell>
          <cell r="D771">
            <v>8.0139999999999993</v>
          </cell>
          <cell r="E771">
            <v>4.4169999999999998</v>
          </cell>
          <cell r="F771">
            <v>4.3247</v>
          </cell>
        </row>
        <row r="772">
          <cell r="A772" t="str">
            <v>596204001995</v>
          </cell>
          <cell r="B772">
            <v>86.046599999999998</v>
          </cell>
          <cell r="C772">
            <v>19.0747</v>
          </cell>
          <cell r="D772">
            <v>7.7510000000000003</v>
          </cell>
          <cell r="E772">
            <v>3.4034</v>
          </cell>
          <cell r="F772">
            <v>4.2708000000000004</v>
          </cell>
        </row>
        <row r="773">
          <cell r="A773" t="str">
            <v>596204402000</v>
          </cell>
          <cell r="B773">
            <v>29.012</v>
          </cell>
          <cell r="C773">
            <v>3.1040999999999999</v>
          </cell>
          <cell r="D773">
            <v>1.0286999999999999</v>
          </cell>
          <cell r="E773">
            <v>0.44629999999999997</v>
          </cell>
          <cell r="F773">
            <v>1.1667000000000001</v>
          </cell>
        </row>
        <row r="774">
          <cell r="A774" t="str">
            <v>596204401995</v>
          </cell>
          <cell r="B774">
            <v>29.0076</v>
          </cell>
          <cell r="C774">
            <v>2.9411999999999998</v>
          </cell>
          <cell r="D774">
            <v>0.98970000000000002</v>
          </cell>
          <cell r="E774">
            <v>0.33189999999999997</v>
          </cell>
          <cell r="F774">
            <v>1.1547000000000001</v>
          </cell>
        </row>
        <row r="775">
          <cell r="A775" t="str">
            <v>596204802000</v>
          </cell>
          <cell r="B775">
            <v>54.116300000000003</v>
          </cell>
          <cell r="C775">
            <v>6.2175000000000002</v>
          </cell>
          <cell r="D775">
            <v>1.7543</v>
          </cell>
          <cell r="E775">
            <v>1.0853999999999999</v>
          </cell>
          <cell r="F775">
            <v>2.4577</v>
          </cell>
        </row>
        <row r="776">
          <cell r="A776" t="str">
            <v>596204801995</v>
          </cell>
          <cell r="B776">
            <v>54.12</v>
          </cell>
          <cell r="C776">
            <v>5.9905999999999997</v>
          </cell>
          <cell r="D776">
            <v>1.6497999999999999</v>
          </cell>
          <cell r="E776">
            <v>0.87119999999999997</v>
          </cell>
          <cell r="F776">
            <v>2.4407999999999999</v>
          </cell>
        </row>
        <row r="777">
          <cell r="A777" t="str">
            <v>596205202000</v>
          </cell>
          <cell r="B777">
            <v>96.282899999999998</v>
          </cell>
          <cell r="C777">
            <v>12.4015</v>
          </cell>
          <cell r="D777">
            <v>4.1108000000000002</v>
          </cell>
          <cell r="E777">
            <v>2.7976999999999999</v>
          </cell>
          <cell r="F777">
            <v>4.008</v>
          </cell>
        </row>
        <row r="778">
          <cell r="A778" t="str">
            <v>596205201995</v>
          </cell>
          <cell r="B778">
            <v>96.272499999999994</v>
          </cell>
          <cell r="C778">
            <v>12.135300000000001</v>
          </cell>
          <cell r="D778">
            <v>3.9935999999999998</v>
          </cell>
          <cell r="E778">
            <v>2.3641000000000001</v>
          </cell>
          <cell r="F778">
            <v>3.9817</v>
          </cell>
        </row>
        <row r="779">
          <cell r="A779" t="str">
            <v>596205602000</v>
          </cell>
          <cell r="B779">
            <v>38.196899999999999</v>
          </cell>
          <cell r="C779">
            <v>6.1631999999999998</v>
          </cell>
          <cell r="D779">
            <v>2.2374000000000001</v>
          </cell>
          <cell r="E779">
            <v>0.90680000000000005</v>
          </cell>
          <cell r="F779">
            <v>2.1720999999999999</v>
          </cell>
        </row>
        <row r="780">
          <cell r="A780" t="str">
            <v>596205601995</v>
          </cell>
          <cell r="B780">
            <v>38.197099999999999</v>
          </cell>
          <cell r="C780">
            <v>5.883</v>
          </cell>
          <cell r="D780">
            <v>2.1675</v>
          </cell>
          <cell r="E780">
            <v>0.70820000000000005</v>
          </cell>
          <cell r="F780">
            <v>2.1698</v>
          </cell>
        </row>
        <row r="781">
          <cell r="A781" t="str">
            <v>596206002000</v>
          </cell>
          <cell r="B781">
            <v>33.358499999999999</v>
          </cell>
          <cell r="C781">
            <v>6.8796999999999997</v>
          </cell>
          <cell r="D781">
            <v>2.4676</v>
          </cell>
          <cell r="E781">
            <v>1.5445</v>
          </cell>
          <cell r="F781">
            <v>1.7921</v>
          </cell>
        </row>
        <row r="782">
          <cell r="A782" t="str">
            <v>596206001995</v>
          </cell>
          <cell r="B782">
            <v>33.357999999999997</v>
          </cell>
          <cell r="C782">
            <v>6.7466999999999997</v>
          </cell>
          <cell r="D782">
            <v>2.4156</v>
          </cell>
          <cell r="E782">
            <v>1.3029999999999999</v>
          </cell>
          <cell r="F782">
            <v>1.7748999999999999</v>
          </cell>
        </row>
        <row r="783">
          <cell r="A783" t="str">
            <v>596600002000</v>
          </cell>
          <cell r="B783">
            <v>710.69820000000004</v>
          </cell>
          <cell r="C783">
            <v>95.919499999999999</v>
          </cell>
          <cell r="D783">
            <v>22.165099999999999</v>
          </cell>
          <cell r="E783">
            <v>12.725099999999999</v>
          </cell>
          <cell r="F783">
            <v>45.805</v>
          </cell>
        </row>
        <row r="784">
          <cell r="A784" t="str">
            <v>596600001995</v>
          </cell>
          <cell r="B784">
            <v>711.13739999999996</v>
          </cell>
          <cell r="C784">
            <v>91.630099999999999</v>
          </cell>
          <cell r="D784">
            <v>21.147099999999998</v>
          </cell>
          <cell r="E784">
            <v>11.7125</v>
          </cell>
          <cell r="F784">
            <v>44.2928</v>
          </cell>
        </row>
        <row r="785">
          <cell r="A785" t="str">
            <v>596600402000</v>
          </cell>
          <cell r="B785">
            <v>97.857100000000003</v>
          </cell>
          <cell r="C785">
            <v>14.5494</v>
          </cell>
          <cell r="D785">
            <v>3.4702000000000002</v>
          </cell>
          <cell r="E785">
            <v>2.0903</v>
          </cell>
          <cell r="F785">
            <v>6.3578999999999999</v>
          </cell>
        </row>
        <row r="786">
          <cell r="A786" t="str">
            <v>596600401995</v>
          </cell>
          <cell r="B786">
            <v>97.856899999999996</v>
          </cell>
          <cell r="C786">
            <v>13.956799999999999</v>
          </cell>
          <cell r="D786">
            <v>3.2972000000000001</v>
          </cell>
          <cell r="E786">
            <v>2.0750999999999999</v>
          </cell>
          <cell r="F786">
            <v>6.2640000000000002</v>
          </cell>
        </row>
        <row r="787">
          <cell r="A787" t="str">
            <v>596600802000</v>
          </cell>
          <cell r="B787">
            <v>67.115399999999994</v>
          </cell>
          <cell r="C787">
            <v>10.5326</v>
          </cell>
          <cell r="D787">
            <v>1.9965999999999999</v>
          </cell>
          <cell r="E787">
            <v>1.2966</v>
          </cell>
          <cell r="F787">
            <v>6.0182000000000002</v>
          </cell>
        </row>
        <row r="788">
          <cell r="A788" t="str">
            <v>596600801995</v>
          </cell>
          <cell r="B788">
            <v>67.114999999999995</v>
          </cell>
          <cell r="C788">
            <v>10.1335</v>
          </cell>
          <cell r="D788">
            <v>1.8775999999999999</v>
          </cell>
          <cell r="E788">
            <v>1.2347999999999999</v>
          </cell>
          <cell r="F788">
            <v>6.0229999999999997</v>
          </cell>
        </row>
        <row r="789">
          <cell r="A789" t="str">
            <v>596601202000</v>
          </cell>
          <cell r="B789">
            <v>104.3416</v>
          </cell>
          <cell r="C789">
            <v>15.037699999999999</v>
          </cell>
          <cell r="D789">
            <v>3.2549999999999999</v>
          </cell>
          <cell r="E789">
            <v>2.5266999999999999</v>
          </cell>
          <cell r="F789">
            <v>7.5422000000000002</v>
          </cell>
        </row>
        <row r="790">
          <cell r="A790" t="str">
            <v>596601201995</v>
          </cell>
          <cell r="B790">
            <v>104.8061</v>
          </cell>
          <cell r="C790">
            <v>12.8401</v>
          </cell>
          <cell r="D790">
            <v>3.0891999999999999</v>
          </cell>
          <cell r="E790">
            <v>1.7461</v>
          </cell>
          <cell r="F790">
            <v>6.2667999999999999</v>
          </cell>
        </row>
        <row r="791">
          <cell r="A791" t="str">
            <v>596601602000</v>
          </cell>
          <cell r="B791">
            <v>147.89789999999999</v>
          </cell>
          <cell r="C791">
            <v>11.3111</v>
          </cell>
          <cell r="D791">
            <v>2.4125000000000001</v>
          </cell>
          <cell r="E791">
            <v>1.2000999999999999</v>
          </cell>
          <cell r="F791">
            <v>5.8597000000000001</v>
          </cell>
        </row>
        <row r="792">
          <cell r="A792" t="str">
            <v>596601601995</v>
          </cell>
          <cell r="B792">
            <v>147.8862</v>
          </cell>
          <cell r="C792">
            <v>11.1639</v>
          </cell>
          <cell r="D792">
            <v>2.3288000000000002</v>
          </cell>
          <cell r="E792">
            <v>1.2035</v>
          </cell>
          <cell r="F792">
            <v>5.8670999999999998</v>
          </cell>
        </row>
        <row r="793">
          <cell r="A793" t="str">
            <v>596602002000</v>
          </cell>
          <cell r="B793">
            <v>135.0513</v>
          </cell>
          <cell r="C793">
            <v>14.979100000000001</v>
          </cell>
          <cell r="D793">
            <v>4.2732999999999999</v>
          </cell>
          <cell r="E793">
            <v>2.1190000000000002</v>
          </cell>
          <cell r="F793">
            <v>5.8512000000000004</v>
          </cell>
        </row>
        <row r="794">
          <cell r="A794" t="str">
            <v>596602001995</v>
          </cell>
          <cell r="B794">
            <v>135.0386</v>
          </cell>
          <cell r="C794">
            <v>14.5002</v>
          </cell>
          <cell r="D794">
            <v>4.1974</v>
          </cell>
          <cell r="E794">
            <v>2.1259999999999999</v>
          </cell>
          <cell r="F794">
            <v>5.7328999999999999</v>
          </cell>
        </row>
        <row r="795">
          <cell r="A795" t="str">
            <v>596602402000</v>
          </cell>
          <cell r="B795">
            <v>85.880099999999999</v>
          </cell>
          <cell r="C795">
            <v>15.608499999999999</v>
          </cell>
          <cell r="D795">
            <v>3.4037000000000002</v>
          </cell>
          <cell r="E795">
            <v>1.6408</v>
          </cell>
          <cell r="F795">
            <v>7.6384999999999996</v>
          </cell>
        </row>
        <row r="796">
          <cell r="A796" t="str">
            <v>596602401995</v>
          </cell>
          <cell r="B796">
            <v>85.880300000000005</v>
          </cell>
          <cell r="C796">
            <v>15.4084</v>
          </cell>
          <cell r="D796">
            <v>3.2538999999999998</v>
          </cell>
          <cell r="E796">
            <v>1.5555000000000001</v>
          </cell>
          <cell r="F796">
            <v>7.6283000000000003</v>
          </cell>
        </row>
        <row r="797">
          <cell r="A797" t="str">
            <v>596602802000</v>
          </cell>
          <cell r="B797">
            <v>72.5548</v>
          </cell>
          <cell r="C797">
            <v>13.9011</v>
          </cell>
          <cell r="D797">
            <v>3.3538000000000001</v>
          </cell>
          <cell r="E797">
            <v>1.8515999999999999</v>
          </cell>
          <cell r="F797">
            <v>6.5373000000000001</v>
          </cell>
        </row>
        <row r="798">
          <cell r="A798" t="str">
            <v>596602801995</v>
          </cell>
          <cell r="B798">
            <v>72.554299999999998</v>
          </cell>
          <cell r="C798">
            <v>13.6272</v>
          </cell>
          <cell r="D798">
            <v>3.1030000000000002</v>
          </cell>
          <cell r="E798">
            <v>1.7715000000000001</v>
          </cell>
          <cell r="F798">
            <v>6.5106999999999999</v>
          </cell>
        </row>
        <row r="799">
          <cell r="A799" t="str">
            <v>597000002000</v>
          </cell>
          <cell r="B799">
            <v>1131.5019</v>
          </cell>
          <cell r="C799">
            <v>164.20679999999999</v>
          </cell>
          <cell r="D799">
            <v>49.0779</v>
          </cell>
          <cell r="E799">
            <v>22.96</v>
          </cell>
          <cell r="F799">
            <v>68.785799999999995</v>
          </cell>
        </row>
        <row r="800">
          <cell r="A800" t="str">
            <v>597000001995</v>
          </cell>
          <cell r="B800">
            <v>1131.4708000000001</v>
          </cell>
          <cell r="C800">
            <v>160.4674</v>
          </cell>
          <cell r="D800">
            <v>47.561300000000003</v>
          </cell>
          <cell r="E800">
            <v>21.022099999999998</v>
          </cell>
          <cell r="F800">
            <v>68.581900000000005</v>
          </cell>
        </row>
        <row r="801">
          <cell r="A801" t="str">
            <v>597000402000</v>
          </cell>
          <cell r="B801">
            <v>275.23829999999998</v>
          </cell>
          <cell r="C801">
            <v>21.286899999999999</v>
          </cell>
          <cell r="D801">
            <v>3.6379999999999999</v>
          </cell>
          <cell r="E801">
            <v>2.6027999999999998</v>
          </cell>
          <cell r="F801">
            <v>12.812099999999999</v>
          </cell>
        </row>
        <row r="802">
          <cell r="A802" t="str">
            <v>597000401995</v>
          </cell>
          <cell r="B802">
            <v>275.23689999999999</v>
          </cell>
          <cell r="C802">
            <v>20.736799999999999</v>
          </cell>
          <cell r="D802">
            <v>3.3723999999999998</v>
          </cell>
          <cell r="E802">
            <v>2.4620000000000002</v>
          </cell>
          <cell r="F802">
            <v>12.719799999999999</v>
          </cell>
        </row>
        <row r="803">
          <cell r="A803" t="str">
            <v>597000802000</v>
          </cell>
          <cell r="B803">
            <v>79.657700000000006</v>
          </cell>
          <cell r="C803">
            <v>12.325200000000001</v>
          </cell>
          <cell r="D803">
            <v>3.0815999999999999</v>
          </cell>
          <cell r="E803">
            <v>1.6339999999999999</v>
          </cell>
          <cell r="F803">
            <v>5.8807</v>
          </cell>
        </row>
        <row r="804">
          <cell r="A804" t="str">
            <v>597000801995</v>
          </cell>
          <cell r="B804">
            <v>79.658600000000007</v>
          </cell>
          <cell r="C804">
            <v>12.088699999999999</v>
          </cell>
          <cell r="D804">
            <v>3.0024999999999999</v>
          </cell>
          <cell r="E804">
            <v>1.5670999999999999</v>
          </cell>
          <cell r="F804">
            <v>5.8598999999999997</v>
          </cell>
        </row>
        <row r="805">
          <cell r="A805" t="str">
            <v>597001202000</v>
          </cell>
          <cell r="B805">
            <v>70.859399999999994</v>
          </cell>
          <cell r="C805">
            <v>6.7023000000000001</v>
          </cell>
          <cell r="D805">
            <v>1.4469000000000001</v>
          </cell>
          <cell r="E805">
            <v>1.1998</v>
          </cell>
          <cell r="F805">
            <v>3.1905999999999999</v>
          </cell>
        </row>
        <row r="806">
          <cell r="A806" t="str">
            <v>597001201995</v>
          </cell>
          <cell r="B806">
            <v>70.858699999999999</v>
          </cell>
          <cell r="C806">
            <v>6.4282000000000004</v>
          </cell>
          <cell r="D806">
            <v>1.335</v>
          </cell>
          <cell r="E806">
            <v>1.0983000000000001</v>
          </cell>
          <cell r="F806">
            <v>3.1438000000000001</v>
          </cell>
        </row>
        <row r="807">
          <cell r="A807" t="str">
            <v>597001602000</v>
          </cell>
          <cell r="B807">
            <v>54.485399999999998</v>
          </cell>
          <cell r="C807">
            <v>10.6151</v>
          </cell>
          <cell r="D807">
            <v>3.573</v>
          </cell>
          <cell r="E807">
            <v>1.2010000000000001</v>
          </cell>
          <cell r="F807">
            <v>4.3403999999999998</v>
          </cell>
        </row>
        <row r="808">
          <cell r="A808" t="str">
            <v>597001601995</v>
          </cell>
          <cell r="B808">
            <v>54.4848</v>
          </cell>
          <cell r="C808">
            <v>10.3912</v>
          </cell>
          <cell r="D808">
            <v>3.4645000000000001</v>
          </cell>
          <cell r="E808">
            <v>1.0531999999999999</v>
          </cell>
          <cell r="F808">
            <v>4.3304</v>
          </cell>
        </row>
        <row r="809">
          <cell r="A809" t="str">
            <v>597002002000</v>
          </cell>
          <cell r="B809">
            <v>80.881600000000006</v>
          </cell>
          <cell r="C809">
            <v>9.6111000000000004</v>
          </cell>
          <cell r="D809">
            <v>3.3469000000000002</v>
          </cell>
          <cell r="E809">
            <v>0.91349999999999998</v>
          </cell>
          <cell r="F809">
            <v>3.9184999999999999</v>
          </cell>
        </row>
        <row r="810">
          <cell r="A810" t="str">
            <v>597002001995</v>
          </cell>
          <cell r="B810">
            <v>80.850999999999999</v>
          </cell>
          <cell r="C810">
            <v>9.3916000000000004</v>
          </cell>
          <cell r="D810">
            <v>3.2469999999999999</v>
          </cell>
          <cell r="E810">
            <v>0.79979999999999996</v>
          </cell>
          <cell r="F810">
            <v>3.9672999999999998</v>
          </cell>
        </row>
        <row r="811">
          <cell r="A811" t="str">
            <v>597002402000</v>
          </cell>
          <cell r="B811">
            <v>70.968199999999996</v>
          </cell>
          <cell r="C811">
            <v>16.1736</v>
          </cell>
          <cell r="D811">
            <v>5.8864000000000001</v>
          </cell>
          <cell r="E811">
            <v>2.9098000000000002</v>
          </cell>
          <cell r="F811">
            <v>5.0305</v>
          </cell>
        </row>
        <row r="812">
          <cell r="A812" t="str">
            <v>597002401995</v>
          </cell>
          <cell r="B812">
            <v>70.965299999999999</v>
          </cell>
          <cell r="C812">
            <v>15.823</v>
          </cell>
          <cell r="D812">
            <v>5.7472000000000003</v>
          </cell>
          <cell r="E812">
            <v>2.7715000000000001</v>
          </cell>
          <cell r="F812">
            <v>4.9926000000000004</v>
          </cell>
        </row>
        <row r="813">
          <cell r="A813" t="str">
            <v>597002802000</v>
          </cell>
          <cell r="B813">
            <v>135.7603</v>
          </cell>
          <cell r="C813">
            <v>12.55</v>
          </cell>
          <cell r="D813">
            <v>2.7898000000000001</v>
          </cell>
          <cell r="E813">
            <v>1.6214</v>
          </cell>
          <cell r="F813">
            <v>6.5317999999999996</v>
          </cell>
        </row>
        <row r="814">
          <cell r="A814" t="str">
            <v>597002801995</v>
          </cell>
          <cell r="B814">
            <v>135.76</v>
          </cell>
          <cell r="C814">
            <v>12.0725</v>
          </cell>
          <cell r="D814">
            <v>2.6160999999999999</v>
          </cell>
          <cell r="E814">
            <v>1.4626999999999999</v>
          </cell>
          <cell r="F814">
            <v>6.5072999999999999</v>
          </cell>
        </row>
        <row r="815">
          <cell r="A815" t="str">
            <v>597003202000</v>
          </cell>
          <cell r="B815">
            <v>137.38380000000001</v>
          </cell>
          <cell r="C815">
            <v>16.992599999999999</v>
          </cell>
          <cell r="D815">
            <v>4.3689</v>
          </cell>
          <cell r="E815">
            <v>2.0464000000000002</v>
          </cell>
          <cell r="F815">
            <v>8.4095999999999993</v>
          </cell>
        </row>
        <row r="816">
          <cell r="A816" t="str">
            <v>597003201995</v>
          </cell>
          <cell r="B816">
            <v>137.38579999999999</v>
          </cell>
          <cell r="C816">
            <v>16.735800000000001</v>
          </cell>
          <cell r="D816">
            <v>4.2107999999999999</v>
          </cell>
          <cell r="E816">
            <v>1.9308000000000001</v>
          </cell>
          <cell r="F816">
            <v>8.4064999999999994</v>
          </cell>
        </row>
        <row r="817">
          <cell r="A817" t="str">
            <v>597003602000</v>
          </cell>
          <cell r="B817">
            <v>39.595500000000001</v>
          </cell>
          <cell r="C817">
            <v>6.9344000000000001</v>
          </cell>
          <cell r="D817">
            <v>2.488</v>
          </cell>
          <cell r="E817">
            <v>1.4076</v>
          </cell>
          <cell r="F817">
            <v>1.88</v>
          </cell>
        </row>
        <row r="818">
          <cell r="A818" t="str">
            <v>597003601995</v>
          </cell>
          <cell r="B818">
            <v>39.595700000000001</v>
          </cell>
          <cell r="C818">
            <v>6.7507000000000001</v>
          </cell>
          <cell r="D818">
            <v>2.4384000000000001</v>
          </cell>
          <cell r="E818">
            <v>1.3513999999999999</v>
          </cell>
          <cell r="F818">
            <v>1.885</v>
          </cell>
        </row>
        <row r="819">
          <cell r="A819" t="str">
            <v>597004002000</v>
          </cell>
          <cell r="B819">
            <v>114.67019999999999</v>
          </cell>
          <cell r="C819">
            <v>37.566299999999998</v>
          </cell>
          <cell r="D819">
            <v>13.984400000000001</v>
          </cell>
          <cell r="E819">
            <v>5.8880999999999997</v>
          </cell>
          <cell r="F819">
            <v>10.988899999999999</v>
          </cell>
        </row>
        <row r="820">
          <cell r="A820" t="str">
            <v>597004001995</v>
          </cell>
          <cell r="B820">
            <v>114.67100000000001</v>
          </cell>
          <cell r="C820">
            <v>37.125599999999999</v>
          </cell>
          <cell r="D820">
            <v>13.8291</v>
          </cell>
          <cell r="E820">
            <v>5.2226999999999997</v>
          </cell>
          <cell r="F820">
            <v>10.9785</v>
          </cell>
        </row>
        <row r="821">
          <cell r="A821" t="str">
            <v>597004402000</v>
          </cell>
          <cell r="B821">
            <v>72.001499999999993</v>
          </cell>
          <cell r="C821">
            <v>13.449299999999999</v>
          </cell>
          <cell r="D821">
            <v>4.4740000000000002</v>
          </cell>
          <cell r="E821">
            <v>1.5356000000000001</v>
          </cell>
          <cell r="F821">
            <v>5.8026999999999997</v>
          </cell>
        </row>
        <row r="822">
          <cell r="A822" t="str">
            <v>597004401995</v>
          </cell>
          <cell r="B822">
            <v>72.003</v>
          </cell>
          <cell r="C822">
            <v>12.923299999999999</v>
          </cell>
          <cell r="D822">
            <v>4.2983000000000002</v>
          </cell>
          <cell r="E822">
            <v>1.3026</v>
          </cell>
          <cell r="F822">
            <v>5.7907999999999999</v>
          </cell>
        </row>
        <row r="823">
          <cell r="A823" t="str">
            <v>597400002000</v>
          </cell>
          <cell r="B823">
            <v>1327.5025000000001</v>
          </cell>
          <cell r="C823">
            <v>187.12260000000001</v>
          </cell>
          <cell r="D823">
            <v>44.247700000000002</v>
          </cell>
          <cell r="E823">
            <v>33.6312</v>
          </cell>
          <cell r="F823">
            <v>71.3887</v>
          </cell>
        </row>
        <row r="824">
          <cell r="A824" t="str">
            <v>597400001995</v>
          </cell>
          <cell r="B824">
            <v>1327.4849999999999</v>
          </cell>
          <cell r="C824">
            <v>177.8794</v>
          </cell>
          <cell r="D824">
            <v>41.610799999999998</v>
          </cell>
          <cell r="E824">
            <v>30.574100000000001</v>
          </cell>
          <cell r="F824">
            <v>70.581999999999994</v>
          </cell>
        </row>
        <row r="825">
          <cell r="A825" t="str">
            <v>597400402000</v>
          </cell>
          <cell r="B825">
            <v>73.77</v>
          </cell>
          <cell r="C825">
            <v>9.1903000000000006</v>
          </cell>
          <cell r="D825">
            <v>1.8246</v>
          </cell>
          <cell r="E825">
            <v>1.73</v>
          </cell>
          <cell r="F825">
            <v>4.4226999999999999</v>
          </cell>
        </row>
        <row r="826">
          <cell r="A826" t="str">
            <v>597400401995</v>
          </cell>
          <cell r="B826">
            <v>73.771600000000007</v>
          </cell>
          <cell r="C826">
            <v>8.7697000000000003</v>
          </cell>
          <cell r="D826">
            <v>1.6786000000000001</v>
          </cell>
          <cell r="E826">
            <v>1.591</v>
          </cell>
          <cell r="F826">
            <v>4.3978000000000002</v>
          </cell>
        </row>
        <row r="827">
          <cell r="A827" t="str">
            <v>597400802000</v>
          </cell>
          <cell r="B827">
            <v>63.438600000000001</v>
          </cell>
          <cell r="C827">
            <v>8.6354000000000006</v>
          </cell>
          <cell r="D827">
            <v>1.6549</v>
          </cell>
          <cell r="E827">
            <v>1.5880000000000001</v>
          </cell>
          <cell r="F827">
            <v>3.8498999999999999</v>
          </cell>
        </row>
        <row r="828">
          <cell r="A828" t="str">
            <v>597400801995</v>
          </cell>
          <cell r="B828">
            <v>63.438200000000002</v>
          </cell>
          <cell r="C828">
            <v>8.1774000000000004</v>
          </cell>
          <cell r="D828">
            <v>1.5149999999999999</v>
          </cell>
          <cell r="E828">
            <v>1.1698999999999999</v>
          </cell>
          <cell r="F828">
            <v>3.7673000000000001</v>
          </cell>
        </row>
        <row r="829">
          <cell r="A829" t="str">
            <v>597401202000</v>
          </cell>
          <cell r="B829">
            <v>51.080500000000001</v>
          </cell>
          <cell r="C829">
            <v>7.4623999999999997</v>
          </cell>
          <cell r="D829">
            <v>1.8851</v>
          </cell>
          <cell r="E829">
            <v>1.2033</v>
          </cell>
          <cell r="F829">
            <v>3.2109999999999999</v>
          </cell>
        </row>
        <row r="830">
          <cell r="A830" t="str">
            <v>597401201995</v>
          </cell>
          <cell r="B830">
            <v>51.0809</v>
          </cell>
          <cell r="C830">
            <v>6.9398</v>
          </cell>
          <cell r="D830">
            <v>1.7486999999999999</v>
          </cell>
          <cell r="E830">
            <v>1.1538999999999999</v>
          </cell>
          <cell r="F830">
            <v>3.1678999999999999</v>
          </cell>
        </row>
        <row r="831">
          <cell r="A831" t="str">
            <v>597401602000</v>
          </cell>
          <cell r="B831">
            <v>89.292100000000005</v>
          </cell>
          <cell r="C831">
            <v>12.681800000000001</v>
          </cell>
          <cell r="D831">
            <v>2.5886999999999998</v>
          </cell>
          <cell r="E831">
            <v>3.0293999999999999</v>
          </cell>
          <cell r="F831">
            <v>4.8170000000000002</v>
          </cell>
        </row>
        <row r="832">
          <cell r="A832" t="str">
            <v>597401601995</v>
          </cell>
          <cell r="B832">
            <v>89.290400000000005</v>
          </cell>
          <cell r="C832">
            <v>12.034599999999999</v>
          </cell>
          <cell r="D832">
            <v>2.4076</v>
          </cell>
          <cell r="E832">
            <v>2.7568999999999999</v>
          </cell>
          <cell r="F832">
            <v>4.7746000000000004</v>
          </cell>
        </row>
        <row r="833">
          <cell r="A833" t="str">
            <v>597402002000</v>
          </cell>
          <cell r="B833">
            <v>97.425399999999996</v>
          </cell>
          <cell r="C833">
            <v>12.7392</v>
          </cell>
          <cell r="D833">
            <v>3.1261000000000001</v>
          </cell>
          <cell r="E833">
            <v>2.4704999999999999</v>
          </cell>
          <cell r="F833">
            <v>4.8707000000000003</v>
          </cell>
        </row>
        <row r="834">
          <cell r="A834" t="str">
            <v>597402001995</v>
          </cell>
          <cell r="B834">
            <v>97.429500000000004</v>
          </cell>
          <cell r="C834">
            <v>11.8848</v>
          </cell>
          <cell r="D834">
            <v>2.8950999999999998</v>
          </cell>
          <cell r="E834">
            <v>2.2995000000000001</v>
          </cell>
          <cell r="F834">
            <v>4.8193999999999999</v>
          </cell>
        </row>
        <row r="835">
          <cell r="A835" t="str">
            <v>597402402000</v>
          </cell>
          <cell r="B835">
            <v>126.578</v>
          </cell>
          <cell r="C835">
            <v>10.8468</v>
          </cell>
          <cell r="D835">
            <v>1.9296</v>
          </cell>
          <cell r="E835">
            <v>2.4729000000000001</v>
          </cell>
          <cell r="F835">
            <v>4.6948999999999996</v>
          </cell>
        </row>
        <row r="836">
          <cell r="A836" t="str">
            <v>597402401995</v>
          </cell>
          <cell r="B836">
            <v>126.5774</v>
          </cell>
          <cell r="C836">
            <v>10.448399999999999</v>
          </cell>
          <cell r="D836">
            <v>1.7727999999999999</v>
          </cell>
          <cell r="E836">
            <v>2.4140000000000001</v>
          </cell>
          <cell r="F836">
            <v>4.6471999999999998</v>
          </cell>
        </row>
        <row r="837">
          <cell r="A837" t="str">
            <v>597402802000</v>
          </cell>
          <cell r="B837">
            <v>113.57040000000001</v>
          </cell>
          <cell r="C837">
            <v>29.139800000000001</v>
          </cell>
          <cell r="D837">
            <v>8.9400999999999993</v>
          </cell>
          <cell r="E837">
            <v>4.1802999999999999</v>
          </cell>
          <cell r="F837">
            <v>7.7125000000000004</v>
          </cell>
        </row>
        <row r="838">
          <cell r="A838" t="str">
            <v>597402801995</v>
          </cell>
          <cell r="B838">
            <v>113.56489999999999</v>
          </cell>
          <cell r="C838">
            <v>28.125399999999999</v>
          </cell>
          <cell r="D838">
            <v>8.4527999999999999</v>
          </cell>
          <cell r="E838">
            <v>4.0288000000000004</v>
          </cell>
          <cell r="F838">
            <v>7.5349000000000004</v>
          </cell>
        </row>
        <row r="839">
          <cell r="A839" t="str">
            <v>597403202000</v>
          </cell>
          <cell r="B839">
            <v>123.3766</v>
          </cell>
          <cell r="C839">
            <v>11.395</v>
          </cell>
          <cell r="D839">
            <v>2.0436000000000001</v>
          </cell>
          <cell r="E839">
            <v>1.5740000000000001</v>
          </cell>
          <cell r="F839">
            <v>4.8943000000000003</v>
          </cell>
        </row>
        <row r="840">
          <cell r="A840" t="str">
            <v>597403201995</v>
          </cell>
          <cell r="B840">
            <v>123.3736</v>
          </cell>
          <cell r="C840">
            <v>10.5947</v>
          </cell>
          <cell r="D840">
            <v>1.9069</v>
          </cell>
          <cell r="E840">
            <v>1.2390000000000001</v>
          </cell>
          <cell r="F840">
            <v>4.8537999999999997</v>
          </cell>
        </row>
        <row r="841">
          <cell r="A841" t="str">
            <v>597403602000</v>
          </cell>
          <cell r="B841">
            <v>158.10640000000001</v>
          </cell>
          <cell r="C841">
            <v>12.5465</v>
          </cell>
          <cell r="D841">
            <v>1.8358000000000001</v>
          </cell>
          <cell r="E841">
            <v>2.2864</v>
          </cell>
          <cell r="F841">
            <v>6.9980000000000002</v>
          </cell>
        </row>
        <row r="842">
          <cell r="A842" t="str">
            <v>597403601995</v>
          </cell>
          <cell r="B842">
            <v>158.10509999999999</v>
          </cell>
          <cell r="C842">
            <v>12.220700000000001</v>
          </cell>
          <cell r="D842">
            <v>1.7244999999999999</v>
          </cell>
          <cell r="E842">
            <v>1.9005000000000001</v>
          </cell>
          <cell r="F842">
            <v>6.97</v>
          </cell>
        </row>
        <row r="843">
          <cell r="A843" t="str">
            <v>597404002000</v>
          </cell>
          <cell r="B843">
            <v>85.8108</v>
          </cell>
          <cell r="C843">
            <v>22.317399999999999</v>
          </cell>
          <cell r="D843">
            <v>5.8815999999999997</v>
          </cell>
          <cell r="E843">
            <v>3.9963000000000002</v>
          </cell>
          <cell r="F843">
            <v>7.431</v>
          </cell>
        </row>
        <row r="844">
          <cell r="A844" t="str">
            <v>597404001995</v>
          </cell>
          <cell r="B844">
            <v>85.810500000000005</v>
          </cell>
          <cell r="C844">
            <v>21.790700000000001</v>
          </cell>
          <cell r="D844">
            <v>5.7203999999999997</v>
          </cell>
          <cell r="E844">
            <v>3.8155999999999999</v>
          </cell>
          <cell r="F844">
            <v>7.3853999999999997</v>
          </cell>
        </row>
        <row r="845">
          <cell r="A845" t="str">
            <v>597404402000</v>
          </cell>
          <cell r="B845">
            <v>157.90620000000001</v>
          </cell>
          <cell r="C845">
            <v>17.2469</v>
          </cell>
          <cell r="D845">
            <v>4.9253999999999998</v>
          </cell>
          <cell r="E845">
            <v>2.4584999999999999</v>
          </cell>
          <cell r="F845">
            <v>6.4154</v>
          </cell>
        </row>
        <row r="846">
          <cell r="A846" t="str">
            <v>597404401995</v>
          </cell>
          <cell r="B846">
            <v>157.90199999999999</v>
          </cell>
          <cell r="C846">
            <v>16.270199999999999</v>
          </cell>
          <cell r="D846">
            <v>4.6475999999999997</v>
          </cell>
          <cell r="E846">
            <v>2.1781999999999999</v>
          </cell>
          <cell r="F846">
            <v>6.3418999999999999</v>
          </cell>
        </row>
        <row r="847">
          <cell r="A847" t="str">
            <v>597404802000</v>
          </cell>
          <cell r="B847">
            <v>85.596599999999995</v>
          </cell>
          <cell r="C847">
            <v>9.6867999999999999</v>
          </cell>
          <cell r="D847">
            <v>2.1977000000000002</v>
          </cell>
          <cell r="E847">
            <v>1.9418</v>
          </cell>
          <cell r="F847">
            <v>4.2990000000000004</v>
          </cell>
        </row>
        <row r="848">
          <cell r="A848" t="str">
            <v>597404801995</v>
          </cell>
          <cell r="B848">
            <v>85.595399999999998</v>
          </cell>
          <cell r="C848">
            <v>9.3869000000000007</v>
          </cell>
          <cell r="D848">
            <v>1.9912000000000001</v>
          </cell>
          <cell r="E848">
            <v>1.8836999999999999</v>
          </cell>
          <cell r="F848">
            <v>4.2962999999999996</v>
          </cell>
        </row>
        <row r="849">
          <cell r="A849" t="str">
            <v>597405202000</v>
          </cell>
          <cell r="B849">
            <v>76.349000000000004</v>
          </cell>
          <cell r="C849">
            <v>16.985499999999998</v>
          </cell>
          <cell r="D849">
            <v>3.6373000000000002</v>
          </cell>
          <cell r="E849">
            <v>3.0312999999999999</v>
          </cell>
          <cell r="F849">
            <v>6.218</v>
          </cell>
        </row>
        <row r="850">
          <cell r="A850" t="str">
            <v>597405201995</v>
          </cell>
          <cell r="B850">
            <v>76.343699999999998</v>
          </cell>
          <cell r="C850">
            <v>15.205299999999999</v>
          </cell>
          <cell r="D850">
            <v>3.4496000000000002</v>
          </cell>
          <cell r="E850">
            <v>2.5102000000000002</v>
          </cell>
          <cell r="F850">
            <v>6.0990000000000002</v>
          </cell>
        </row>
        <row r="851">
          <cell r="A851" t="str">
            <v>597405602000</v>
          </cell>
          <cell r="B851">
            <v>25.201899999999998</v>
          </cell>
          <cell r="C851">
            <v>6.2488000000000001</v>
          </cell>
          <cell r="D851">
            <v>1.7771999999999999</v>
          </cell>
          <cell r="E851">
            <v>1.6685000000000001</v>
          </cell>
          <cell r="F851">
            <v>1.5543</v>
          </cell>
        </row>
        <row r="852">
          <cell r="A852" t="str">
            <v>597405601995</v>
          </cell>
          <cell r="B852">
            <v>25.201799999999999</v>
          </cell>
          <cell r="C852">
            <v>6.0308000000000002</v>
          </cell>
          <cell r="D852">
            <v>1.7</v>
          </cell>
          <cell r="E852">
            <v>1.6329</v>
          </cell>
          <cell r="F852">
            <v>1.5265</v>
          </cell>
        </row>
        <row r="853">
          <cell r="A853" t="str">
            <v>597800002000</v>
          </cell>
          <cell r="B853">
            <v>542.6155</v>
          </cell>
          <cell r="C853">
            <v>158.1738</v>
          </cell>
          <cell r="D853">
            <v>50.104399999999998</v>
          </cell>
          <cell r="E853">
            <v>30.407399999999999</v>
          </cell>
          <cell r="F853">
            <v>44.118899999999996</v>
          </cell>
        </row>
        <row r="854">
          <cell r="A854" t="str">
            <v>597800001995</v>
          </cell>
          <cell r="B854">
            <v>542.64120000000003</v>
          </cell>
          <cell r="C854">
            <v>152.9787</v>
          </cell>
          <cell r="D854">
            <v>47.971400000000003</v>
          </cell>
          <cell r="E854">
            <v>28.753900000000002</v>
          </cell>
          <cell r="F854">
            <v>43.345799999999997</v>
          </cell>
        </row>
        <row r="855">
          <cell r="A855" t="str">
            <v>597800402000</v>
          </cell>
          <cell r="B855">
            <v>44.8279</v>
          </cell>
          <cell r="C855">
            <v>19.439800000000002</v>
          </cell>
          <cell r="D855">
            <v>6.0727000000000002</v>
          </cell>
          <cell r="E855">
            <v>5.5111999999999997</v>
          </cell>
          <cell r="F855">
            <v>3.7886000000000002</v>
          </cell>
        </row>
        <row r="856">
          <cell r="A856" t="str">
            <v>597800401995</v>
          </cell>
          <cell r="B856">
            <v>44.786900000000003</v>
          </cell>
          <cell r="C856">
            <v>18.922899999999998</v>
          </cell>
          <cell r="D856">
            <v>5.7237999999999998</v>
          </cell>
          <cell r="E856">
            <v>5.2035</v>
          </cell>
          <cell r="F856">
            <v>3.734</v>
          </cell>
        </row>
        <row r="857">
          <cell r="A857" t="str">
            <v>597800802000</v>
          </cell>
          <cell r="B857">
            <v>38.019300000000001</v>
          </cell>
          <cell r="C857">
            <v>8.2347000000000001</v>
          </cell>
          <cell r="D857">
            <v>2.6305000000000001</v>
          </cell>
          <cell r="E857">
            <v>1.2537</v>
          </cell>
          <cell r="F857">
            <v>2.4912000000000001</v>
          </cell>
        </row>
        <row r="858">
          <cell r="A858" t="str">
            <v>597800801995</v>
          </cell>
          <cell r="B858">
            <v>38.017099999999999</v>
          </cell>
          <cell r="C858">
            <v>7.3798000000000004</v>
          </cell>
          <cell r="D858">
            <v>2.5430000000000001</v>
          </cell>
          <cell r="E858">
            <v>0.98550000000000004</v>
          </cell>
          <cell r="F858">
            <v>2.2837000000000001</v>
          </cell>
        </row>
        <row r="859">
          <cell r="A859" t="str">
            <v>597801202000</v>
          </cell>
          <cell r="B859">
            <v>56.2121</v>
          </cell>
          <cell r="C859">
            <v>11.9352</v>
          </cell>
          <cell r="D859">
            <v>3.3462999999999998</v>
          </cell>
          <cell r="E859">
            <v>2.7383999999999999</v>
          </cell>
          <cell r="F859">
            <v>3.4321000000000002</v>
          </cell>
        </row>
        <row r="860">
          <cell r="A860" t="str">
            <v>597801201995</v>
          </cell>
          <cell r="B860">
            <v>56.2121</v>
          </cell>
          <cell r="C860">
            <v>11.6524</v>
          </cell>
          <cell r="D860">
            <v>3.1284000000000001</v>
          </cell>
          <cell r="E860">
            <v>2.6892</v>
          </cell>
          <cell r="F860">
            <v>3.4586999999999999</v>
          </cell>
        </row>
        <row r="861">
          <cell r="A861" t="str">
            <v>597801602000</v>
          </cell>
          <cell r="B861">
            <v>22.360600000000002</v>
          </cell>
          <cell r="C861">
            <v>7.2001999999999997</v>
          </cell>
          <cell r="D861">
            <v>2.2033</v>
          </cell>
          <cell r="E861">
            <v>1.2567999999999999</v>
          </cell>
          <cell r="F861">
            <v>2.3914</v>
          </cell>
        </row>
        <row r="862">
          <cell r="A862" t="str">
            <v>597801601995</v>
          </cell>
          <cell r="B862">
            <v>22.360600000000002</v>
          </cell>
          <cell r="C862">
            <v>6.9195000000000002</v>
          </cell>
          <cell r="D862">
            <v>2.1019000000000001</v>
          </cell>
          <cell r="E862">
            <v>1.2329000000000001</v>
          </cell>
          <cell r="F862">
            <v>2.3868999999999998</v>
          </cell>
        </row>
        <row r="863">
          <cell r="A863" t="str">
            <v>597802002000</v>
          </cell>
          <cell r="B863">
            <v>40.932000000000002</v>
          </cell>
          <cell r="C863">
            <v>16.0014</v>
          </cell>
          <cell r="D863">
            <v>5.4598000000000004</v>
          </cell>
          <cell r="E863">
            <v>2.3203</v>
          </cell>
          <cell r="F863">
            <v>4.6944999999999997</v>
          </cell>
        </row>
        <row r="864">
          <cell r="A864" t="str">
            <v>597802001995</v>
          </cell>
          <cell r="B864">
            <v>40.931699999999999</v>
          </cell>
          <cell r="C864">
            <v>15.646699999999999</v>
          </cell>
          <cell r="D864">
            <v>5.2637</v>
          </cell>
          <cell r="E864">
            <v>2.1937000000000002</v>
          </cell>
          <cell r="F864">
            <v>4.6210000000000004</v>
          </cell>
        </row>
        <row r="865">
          <cell r="A865" t="str">
            <v>597802402000</v>
          </cell>
          <cell r="B865">
            <v>59.172899999999998</v>
          </cell>
          <cell r="C865">
            <v>27.1251</v>
          </cell>
          <cell r="D865">
            <v>9.1632999999999996</v>
          </cell>
          <cell r="E865">
            <v>5.7195999999999998</v>
          </cell>
          <cell r="F865">
            <v>5.8876999999999997</v>
          </cell>
        </row>
        <row r="866">
          <cell r="A866" t="str">
            <v>597802401995</v>
          </cell>
          <cell r="B866">
            <v>59.140900000000002</v>
          </cell>
          <cell r="C866">
            <v>26.3551</v>
          </cell>
          <cell r="D866">
            <v>8.8808000000000007</v>
          </cell>
          <cell r="E866">
            <v>5.5334000000000003</v>
          </cell>
          <cell r="F866">
            <v>5.7954999999999997</v>
          </cell>
        </row>
        <row r="867">
          <cell r="A867" t="str">
            <v>597802802000</v>
          </cell>
          <cell r="B867">
            <v>56.198099999999997</v>
          </cell>
          <cell r="C867">
            <v>17.567299999999999</v>
          </cell>
          <cell r="D867">
            <v>5.9505999999999997</v>
          </cell>
          <cell r="E867">
            <v>3.0760000000000001</v>
          </cell>
          <cell r="F867">
            <v>5.6798999999999999</v>
          </cell>
        </row>
        <row r="868">
          <cell r="A868" t="str">
            <v>597802801995</v>
          </cell>
          <cell r="B868">
            <v>56.197000000000003</v>
          </cell>
          <cell r="C868">
            <v>17.308499999999999</v>
          </cell>
          <cell r="D868">
            <v>5.7564000000000002</v>
          </cell>
          <cell r="E868">
            <v>2.9394</v>
          </cell>
          <cell r="F868">
            <v>5.6870000000000003</v>
          </cell>
        </row>
        <row r="869">
          <cell r="A869" t="str">
            <v>597803202000</v>
          </cell>
          <cell r="B869">
            <v>60.334200000000003</v>
          </cell>
          <cell r="C869">
            <v>10.999499999999999</v>
          </cell>
          <cell r="D869">
            <v>3.7214</v>
          </cell>
          <cell r="E869">
            <v>1.6426000000000001</v>
          </cell>
          <cell r="F869">
            <v>2.944</v>
          </cell>
        </row>
        <row r="870">
          <cell r="A870" t="str">
            <v>597803201995</v>
          </cell>
          <cell r="B870">
            <v>60.4084</v>
          </cell>
          <cell r="C870">
            <v>10.070399999999999</v>
          </cell>
          <cell r="D870">
            <v>3.5512000000000001</v>
          </cell>
          <cell r="E870">
            <v>1.5589999999999999</v>
          </cell>
          <cell r="F870">
            <v>2.6930000000000001</v>
          </cell>
        </row>
        <row r="871">
          <cell r="A871" t="str">
            <v>597803602000</v>
          </cell>
          <cell r="B871">
            <v>88.526300000000006</v>
          </cell>
          <cell r="C871">
            <v>24.801100000000002</v>
          </cell>
          <cell r="D871">
            <v>7.5006000000000004</v>
          </cell>
          <cell r="E871">
            <v>4.1013000000000002</v>
          </cell>
          <cell r="F871">
            <v>8.2106999999999992</v>
          </cell>
        </row>
        <row r="872">
          <cell r="A872" t="str">
            <v>597803601995</v>
          </cell>
          <cell r="B872">
            <v>88.525400000000005</v>
          </cell>
          <cell r="C872">
            <v>24.342500000000001</v>
          </cell>
          <cell r="D872">
            <v>7.1745000000000001</v>
          </cell>
          <cell r="E872">
            <v>3.855</v>
          </cell>
          <cell r="F872">
            <v>8.1610999999999994</v>
          </cell>
        </row>
        <row r="873">
          <cell r="A873" t="str">
            <v>597804002000</v>
          </cell>
          <cell r="B873">
            <v>76.0321</v>
          </cell>
          <cell r="C873">
            <v>14.8695</v>
          </cell>
          <cell r="D873">
            <v>4.0559000000000003</v>
          </cell>
          <cell r="E873">
            <v>2.7875000000000001</v>
          </cell>
          <cell r="F873">
            <v>4.5987999999999998</v>
          </cell>
        </row>
        <row r="874">
          <cell r="A874" t="str">
            <v>597804001995</v>
          </cell>
          <cell r="B874">
            <v>76.061099999999996</v>
          </cell>
          <cell r="C874">
            <v>14.3809</v>
          </cell>
          <cell r="D874">
            <v>3.8477000000000001</v>
          </cell>
          <cell r="E874">
            <v>2.5623</v>
          </cell>
          <cell r="F874">
            <v>4.5248999999999997</v>
          </cell>
        </row>
      </sheetData>
      <sheetData sheetId="5">
        <row r="6">
          <cell r="A6">
            <v>50000000</v>
          </cell>
          <cell r="B6">
            <v>2015</v>
          </cell>
          <cell r="C6">
            <v>17865516</v>
          </cell>
          <cell r="D6">
            <v>5</v>
          </cell>
          <cell r="E6" t="str">
            <v>Nordrhein-Westfalen</v>
          </cell>
        </row>
        <row r="7">
          <cell r="A7">
            <v>51000000</v>
          </cell>
          <cell r="B7">
            <v>2015</v>
          </cell>
          <cell r="C7">
            <v>5173623</v>
          </cell>
          <cell r="D7">
            <v>51</v>
          </cell>
          <cell r="E7" t="str">
            <v xml:space="preserve">  Düsseldorf, Regierungsbezirk</v>
          </cell>
        </row>
        <row r="8">
          <cell r="A8">
            <v>51110000</v>
          </cell>
          <cell r="B8">
            <v>2015</v>
          </cell>
          <cell r="C8">
            <v>612178</v>
          </cell>
          <cell r="D8">
            <v>5111</v>
          </cell>
          <cell r="E8" t="str">
            <v xml:space="preserve">    Düsseldorf, krfr. Stadt</v>
          </cell>
        </row>
        <row r="9">
          <cell r="A9">
            <v>51120000</v>
          </cell>
          <cell r="B9">
            <v>2015</v>
          </cell>
          <cell r="C9">
            <v>491231</v>
          </cell>
          <cell r="D9">
            <v>5112</v>
          </cell>
          <cell r="E9" t="str">
            <v xml:space="preserve">    Duisburg, krfr. Stadt</v>
          </cell>
        </row>
        <row r="10">
          <cell r="A10">
            <v>51130000</v>
          </cell>
          <cell r="B10">
            <v>2015</v>
          </cell>
          <cell r="C10">
            <v>582624</v>
          </cell>
          <cell r="D10">
            <v>5113</v>
          </cell>
          <cell r="E10" t="str">
            <v xml:space="preserve">    Essen, krfr. Stadt</v>
          </cell>
        </row>
        <row r="11">
          <cell r="A11">
            <v>51140000</v>
          </cell>
          <cell r="B11">
            <v>2015</v>
          </cell>
          <cell r="C11">
            <v>225144</v>
          </cell>
          <cell r="D11">
            <v>5114</v>
          </cell>
          <cell r="E11" t="str">
            <v xml:space="preserve">    Krefeld, krfr. Stadt</v>
          </cell>
        </row>
        <row r="12">
          <cell r="A12">
            <v>51160000</v>
          </cell>
          <cell r="B12">
            <v>2015</v>
          </cell>
          <cell r="C12">
            <v>259996</v>
          </cell>
          <cell r="D12">
            <v>5116</v>
          </cell>
          <cell r="E12" t="str">
            <v xml:space="preserve">    Mönchengladbach, krfr. Stadt</v>
          </cell>
        </row>
        <row r="13">
          <cell r="A13">
            <v>51170000</v>
          </cell>
          <cell r="B13">
            <v>2015</v>
          </cell>
          <cell r="C13">
            <v>169278</v>
          </cell>
          <cell r="D13">
            <v>5117</v>
          </cell>
          <cell r="E13" t="str">
            <v xml:space="preserve">    Mülheim an der Ruhr, krfr. Stadt</v>
          </cell>
        </row>
        <row r="14">
          <cell r="A14">
            <v>51190000</v>
          </cell>
          <cell r="B14">
            <v>2015</v>
          </cell>
          <cell r="C14">
            <v>210934</v>
          </cell>
          <cell r="D14">
            <v>5119</v>
          </cell>
          <cell r="E14" t="str">
            <v xml:space="preserve">    Oberhausen, krfr. Stadt</v>
          </cell>
        </row>
        <row r="15">
          <cell r="A15">
            <v>51200000</v>
          </cell>
          <cell r="B15">
            <v>2015</v>
          </cell>
          <cell r="C15">
            <v>109499</v>
          </cell>
          <cell r="D15">
            <v>5120</v>
          </cell>
          <cell r="E15" t="str">
            <v xml:space="preserve">    Remscheid, krfr. Stadt</v>
          </cell>
        </row>
        <row r="16">
          <cell r="A16">
            <v>51220000</v>
          </cell>
          <cell r="B16">
            <v>2015</v>
          </cell>
          <cell r="C16">
            <v>158726</v>
          </cell>
          <cell r="D16">
            <v>5122</v>
          </cell>
          <cell r="E16" t="str">
            <v xml:space="preserve">    Solingen, krfr. Stadt</v>
          </cell>
        </row>
        <row r="17">
          <cell r="A17">
            <v>51240000</v>
          </cell>
          <cell r="B17">
            <v>2015</v>
          </cell>
          <cell r="C17">
            <v>350046</v>
          </cell>
          <cell r="D17">
            <v>5124</v>
          </cell>
          <cell r="E17" t="str">
            <v xml:space="preserve">    Wuppertal, krfr. Stadt</v>
          </cell>
        </row>
        <row r="18">
          <cell r="A18">
            <v>51540000</v>
          </cell>
          <cell r="B18">
            <v>2015</v>
          </cell>
          <cell r="C18">
            <v>310337</v>
          </cell>
          <cell r="D18">
            <v>5154</v>
          </cell>
          <cell r="E18" t="str">
            <v xml:space="preserve">    Kleve, Kreis</v>
          </cell>
        </row>
        <row r="19">
          <cell r="A19">
            <v>51540040</v>
          </cell>
          <cell r="B19">
            <v>2015</v>
          </cell>
          <cell r="C19">
            <v>13033</v>
          </cell>
          <cell r="D19">
            <v>5154004</v>
          </cell>
          <cell r="E19" t="str">
            <v xml:space="preserve">      Bedburg-Hau</v>
          </cell>
        </row>
        <row r="20">
          <cell r="A20">
            <v>51540080</v>
          </cell>
          <cell r="B20">
            <v>2015</v>
          </cell>
          <cell r="C20">
            <v>30968</v>
          </cell>
          <cell r="D20">
            <v>5154008</v>
          </cell>
          <cell r="E20" t="str">
            <v xml:space="preserve">      Emmerich am Rhein, Stadt</v>
          </cell>
        </row>
        <row r="21">
          <cell r="A21">
            <v>51540120</v>
          </cell>
          <cell r="B21">
            <v>2015</v>
          </cell>
          <cell r="C21">
            <v>33841</v>
          </cell>
          <cell r="D21">
            <v>5154012</v>
          </cell>
          <cell r="E21" t="str">
            <v xml:space="preserve">      Geldern, Stadt</v>
          </cell>
        </row>
        <row r="22">
          <cell r="A22">
            <v>51540160</v>
          </cell>
          <cell r="B22">
            <v>2015</v>
          </cell>
          <cell r="C22">
            <v>33889</v>
          </cell>
          <cell r="D22">
            <v>5154016</v>
          </cell>
          <cell r="E22" t="str">
            <v xml:space="preserve">      Goch, Stadt</v>
          </cell>
        </row>
        <row r="23">
          <cell r="A23">
            <v>51540200</v>
          </cell>
          <cell r="B23">
            <v>2015</v>
          </cell>
          <cell r="C23">
            <v>12037</v>
          </cell>
          <cell r="D23">
            <v>5154020</v>
          </cell>
          <cell r="E23" t="str">
            <v xml:space="preserve">      Issum</v>
          </cell>
        </row>
        <row r="24">
          <cell r="A24">
            <v>51540240</v>
          </cell>
          <cell r="B24">
            <v>2015</v>
          </cell>
          <cell r="C24">
            <v>13854</v>
          </cell>
          <cell r="D24">
            <v>5154024</v>
          </cell>
          <cell r="E24" t="str">
            <v xml:space="preserve">      Kalkar, Stadt</v>
          </cell>
        </row>
        <row r="25">
          <cell r="A25">
            <v>51540280</v>
          </cell>
          <cell r="B25">
            <v>2015</v>
          </cell>
          <cell r="C25">
            <v>13262</v>
          </cell>
          <cell r="D25">
            <v>5154028</v>
          </cell>
          <cell r="E25" t="str">
            <v xml:space="preserve">      Kerken</v>
          </cell>
        </row>
        <row r="26">
          <cell r="A26">
            <v>51540320</v>
          </cell>
          <cell r="B26">
            <v>2015</v>
          </cell>
          <cell r="C26">
            <v>28311</v>
          </cell>
          <cell r="D26">
            <v>5154032</v>
          </cell>
          <cell r="E26" t="str">
            <v xml:space="preserve">      Kevelaer, Stadt</v>
          </cell>
        </row>
        <row r="27">
          <cell r="A27">
            <v>51540360</v>
          </cell>
          <cell r="B27">
            <v>2015</v>
          </cell>
          <cell r="C27">
            <v>49729</v>
          </cell>
          <cell r="D27">
            <v>5154036</v>
          </cell>
          <cell r="E27" t="str">
            <v xml:space="preserve">      Kleve, Stadt</v>
          </cell>
        </row>
        <row r="28">
          <cell r="A28">
            <v>51540400</v>
          </cell>
          <cell r="B28">
            <v>2015</v>
          </cell>
          <cell r="C28">
            <v>10648</v>
          </cell>
          <cell r="D28">
            <v>5154040</v>
          </cell>
          <cell r="E28" t="str">
            <v xml:space="preserve">      Kranenburg</v>
          </cell>
        </row>
        <row r="29">
          <cell r="A29">
            <v>51540440</v>
          </cell>
          <cell r="B29">
            <v>2015</v>
          </cell>
          <cell r="C29">
            <v>21349</v>
          </cell>
          <cell r="D29">
            <v>5154044</v>
          </cell>
          <cell r="E29" t="str">
            <v xml:space="preserve">      Rees, Stadt</v>
          </cell>
        </row>
        <row r="30">
          <cell r="A30">
            <v>51540480</v>
          </cell>
          <cell r="B30">
            <v>2015</v>
          </cell>
          <cell r="C30">
            <v>6709</v>
          </cell>
          <cell r="D30">
            <v>5154048</v>
          </cell>
          <cell r="E30" t="str">
            <v xml:space="preserve">      Rheurdt</v>
          </cell>
        </row>
        <row r="31">
          <cell r="A31">
            <v>51540520</v>
          </cell>
          <cell r="B31">
            <v>2015</v>
          </cell>
          <cell r="C31">
            <v>15641</v>
          </cell>
          <cell r="D31">
            <v>5154052</v>
          </cell>
          <cell r="E31" t="str">
            <v xml:space="preserve">      Straelen, Stadt</v>
          </cell>
        </row>
        <row r="32">
          <cell r="A32">
            <v>51540560</v>
          </cell>
          <cell r="B32">
            <v>2015</v>
          </cell>
          <cell r="C32">
            <v>8266</v>
          </cell>
          <cell r="D32">
            <v>5154056</v>
          </cell>
          <cell r="E32" t="str">
            <v xml:space="preserve">      Uedem</v>
          </cell>
        </row>
        <row r="33">
          <cell r="A33">
            <v>51540600</v>
          </cell>
          <cell r="B33">
            <v>2015</v>
          </cell>
          <cell r="C33">
            <v>8189</v>
          </cell>
          <cell r="D33">
            <v>5154060</v>
          </cell>
          <cell r="E33" t="str">
            <v xml:space="preserve">      Wachtendonk</v>
          </cell>
        </row>
        <row r="34">
          <cell r="A34">
            <v>51540640</v>
          </cell>
          <cell r="B34">
            <v>2015</v>
          </cell>
          <cell r="C34">
            <v>10611</v>
          </cell>
          <cell r="D34">
            <v>5154064</v>
          </cell>
          <cell r="E34" t="str">
            <v xml:space="preserve">      Weeze</v>
          </cell>
        </row>
        <row r="35">
          <cell r="A35">
            <v>51580000</v>
          </cell>
          <cell r="B35">
            <v>2015</v>
          </cell>
          <cell r="C35">
            <v>483279</v>
          </cell>
          <cell r="D35">
            <v>5158</v>
          </cell>
          <cell r="E35" t="str">
            <v xml:space="preserve">    Mettmann, Kreis</v>
          </cell>
        </row>
        <row r="36">
          <cell r="A36">
            <v>51580040</v>
          </cell>
          <cell r="B36">
            <v>2015</v>
          </cell>
          <cell r="C36">
            <v>44086</v>
          </cell>
          <cell r="D36">
            <v>5158004</v>
          </cell>
          <cell r="E36" t="str">
            <v xml:space="preserve">      Erkrath, Stadt</v>
          </cell>
        </row>
        <row r="37">
          <cell r="A37">
            <v>51580080</v>
          </cell>
          <cell r="B37">
            <v>2015</v>
          </cell>
          <cell r="C37">
            <v>30410</v>
          </cell>
          <cell r="D37">
            <v>5158008</v>
          </cell>
          <cell r="E37" t="str">
            <v xml:space="preserve">      Haan, Stadt</v>
          </cell>
        </row>
        <row r="38">
          <cell r="A38">
            <v>51580120</v>
          </cell>
          <cell r="B38">
            <v>2015</v>
          </cell>
          <cell r="C38">
            <v>25793</v>
          </cell>
          <cell r="D38">
            <v>5158012</v>
          </cell>
          <cell r="E38" t="str">
            <v xml:space="preserve">      Heiligenhaus, Stadt</v>
          </cell>
        </row>
        <row r="39">
          <cell r="A39">
            <v>51580160</v>
          </cell>
          <cell r="B39">
            <v>2015</v>
          </cell>
          <cell r="C39">
            <v>55185</v>
          </cell>
          <cell r="D39">
            <v>5158016</v>
          </cell>
          <cell r="E39" t="str">
            <v xml:space="preserve">      Hilden, Stadt</v>
          </cell>
        </row>
        <row r="40">
          <cell r="A40">
            <v>51580200</v>
          </cell>
          <cell r="B40">
            <v>2015</v>
          </cell>
          <cell r="C40">
            <v>58033</v>
          </cell>
          <cell r="D40">
            <v>5158020</v>
          </cell>
          <cell r="E40" t="str">
            <v xml:space="preserve">      Langenfeld (Rhld.), Stadt</v>
          </cell>
        </row>
        <row r="41">
          <cell r="A41">
            <v>51580240</v>
          </cell>
          <cell r="B41">
            <v>2015</v>
          </cell>
          <cell r="C41">
            <v>38291</v>
          </cell>
          <cell r="D41">
            <v>5158024</v>
          </cell>
          <cell r="E41" t="str">
            <v xml:space="preserve">      Mettmann, Stadt</v>
          </cell>
        </row>
        <row r="42">
          <cell r="A42">
            <v>51580260</v>
          </cell>
          <cell r="B42">
            <v>2015</v>
          </cell>
          <cell r="C42">
            <v>40885</v>
          </cell>
          <cell r="D42">
            <v>5158026</v>
          </cell>
          <cell r="E42" t="str">
            <v xml:space="preserve">      Monheim am Rhein, Stadt</v>
          </cell>
        </row>
        <row r="43">
          <cell r="A43">
            <v>51580280</v>
          </cell>
          <cell r="B43">
            <v>2015</v>
          </cell>
          <cell r="C43">
            <v>87943</v>
          </cell>
          <cell r="D43">
            <v>5158028</v>
          </cell>
          <cell r="E43" t="str">
            <v xml:space="preserve">      Ratingen, Stadt</v>
          </cell>
        </row>
        <row r="44">
          <cell r="A44">
            <v>51580320</v>
          </cell>
          <cell r="B44">
            <v>2015</v>
          </cell>
          <cell r="C44">
            <v>81430</v>
          </cell>
          <cell r="D44">
            <v>5158032</v>
          </cell>
          <cell r="E44" t="str">
            <v xml:space="preserve">      Velbert, Stadt</v>
          </cell>
        </row>
        <row r="45">
          <cell r="A45">
            <v>51580360</v>
          </cell>
          <cell r="B45">
            <v>2015</v>
          </cell>
          <cell r="C45">
            <v>21223</v>
          </cell>
          <cell r="D45">
            <v>5158036</v>
          </cell>
          <cell r="E45" t="str">
            <v xml:space="preserve">      Wülfrath, Stadt</v>
          </cell>
        </row>
        <row r="46">
          <cell r="A46">
            <v>51620000</v>
          </cell>
          <cell r="B46">
            <v>2015</v>
          </cell>
          <cell r="C46">
            <v>450026</v>
          </cell>
          <cell r="D46">
            <v>5162</v>
          </cell>
          <cell r="E46" t="str">
            <v xml:space="preserve">    Rhein-Kreis Neuss</v>
          </cell>
        </row>
        <row r="47">
          <cell r="A47">
            <v>51620040</v>
          </cell>
          <cell r="B47">
            <v>2015</v>
          </cell>
          <cell r="C47">
            <v>64064</v>
          </cell>
          <cell r="D47">
            <v>5162004</v>
          </cell>
          <cell r="E47" t="str">
            <v xml:space="preserve">      Dormagen, Stadt</v>
          </cell>
        </row>
        <row r="48">
          <cell r="A48">
            <v>51620080</v>
          </cell>
          <cell r="B48">
            <v>2015</v>
          </cell>
          <cell r="C48">
            <v>63051</v>
          </cell>
          <cell r="D48">
            <v>5162008</v>
          </cell>
          <cell r="E48" t="str">
            <v xml:space="preserve">      Grevenbroich, Stadt</v>
          </cell>
        </row>
        <row r="49">
          <cell r="A49">
            <v>51620120</v>
          </cell>
          <cell r="B49">
            <v>2015</v>
          </cell>
          <cell r="C49">
            <v>23260</v>
          </cell>
          <cell r="D49">
            <v>5162012</v>
          </cell>
          <cell r="E49" t="str">
            <v xml:space="preserve">      Jüchen</v>
          </cell>
        </row>
        <row r="50">
          <cell r="A50">
            <v>51620160</v>
          </cell>
          <cell r="B50">
            <v>2015</v>
          </cell>
          <cell r="C50">
            <v>43286</v>
          </cell>
          <cell r="D50">
            <v>5162016</v>
          </cell>
          <cell r="E50" t="str">
            <v xml:space="preserve">      Kaarst, Stadt</v>
          </cell>
        </row>
        <row r="51">
          <cell r="A51">
            <v>51620200</v>
          </cell>
          <cell r="B51">
            <v>2015</v>
          </cell>
          <cell r="C51">
            <v>32922</v>
          </cell>
          <cell r="D51">
            <v>5162020</v>
          </cell>
          <cell r="E51" t="str">
            <v xml:space="preserve">      Korschenbroich, Stadt</v>
          </cell>
        </row>
        <row r="52">
          <cell r="A52">
            <v>51620220</v>
          </cell>
          <cell r="B52">
            <v>2015</v>
          </cell>
          <cell r="C52">
            <v>54892</v>
          </cell>
          <cell r="D52">
            <v>5162022</v>
          </cell>
          <cell r="E52" t="str">
            <v xml:space="preserve">      Meerbusch, Stadt</v>
          </cell>
        </row>
        <row r="53">
          <cell r="A53">
            <v>51620240</v>
          </cell>
          <cell r="B53">
            <v>2015</v>
          </cell>
          <cell r="C53">
            <v>155414</v>
          </cell>
          <cell r="D53">
            <v>5162024</v>
          </cell>
          <cell r="E53" t="str">
            <v xml:space="preserve">      Neuss, Stadt</v>
          </cell>
        </row>
        <row r="54">
          <cell r="A54">
            <v>51620280</v>
          </cell>
          <cell r="B54">
            <v>2015</v>
          </cell>
          <cell r="C54">
            <v>13137</v>
          </cell>
          <cell r="D54">
            <v>5162028</v>
          </cell>
          <cell r="E54" t="str">
            <v xml:space="preserve">      Rommerskirchen</v>
          </cell>
        </row>
        <row r="55">
          <cell r="A55">
            <v>51660000</v>
          </cell>
          <cell r="B55">
            <v>2015</v>
          </cell>
          <cell r="C55">
            <v>297661</v>
          </cell>
          <cell r="D55">
            <v>5166</v>
          </cell>
          <cell r="E55" t="str">
            <v xml:space="preserve">    Viersen, Kreis</v>
          </cell>
        </row>
        <row r="56">
          <cell r="A56">
            <v>51660040</v>
          </cell>
          <cell r="B56">
            <v>2015</v>
          </cell>
          <cell r="C56">
            <v>15648</v>
          </cell>
          <cell r="D56">
            <v>5166004</v>
          </cell>
          <cell r="E56" t="str">
            <v xml:space="preserve">      Brüggen</v>
          </cell>
        </row>
        <row r="57">
          <cell r="A57">
            <v>51660080</v>
          </cell>
          <cell r="B57">
            <v>2015</v>
          </cell>
          <cell r="C57">
            <v>14914</v>
          </cell>
          <cell r="D57">
            <v>5166008</v>
          </cell>
          <cell r="E57" t="str">
            <v xml:space="preserve">      Grefrath</v>
          </cell>
        </row>
        <row r="58">
          <cell r="A58">
            <v>51660120</v>
          </cell>
          <cell r="B58">
            <v>2015</v>
          </cell>
          <cell r="C58">
            <v>34837</v>
          </cell>
          <cell r="D58">
            <v>5166012</v>
          </cell>
          <cell r="E58" t="str">
            <v xml:space="preserve">      Kempen, Stadt</v>
          </cell>
        </row>
        <row r="59">
          <cell r="A59">
            <v>51660160</v>
          </cell>
          <cell r="B59">
            <v>2015</v>
          </cell>
          <cell r="C59">
            <v>41964</v>
          </cell>
          <cell r="D59">
            <v>5166016</v>
          </cell>
          <cell r="E59" t="str">
            <v xml:space="preserve">      Nettetal, Stadt</v>
          </cell>
        </row>
        <row r="60">
          <cell r="A60">
            <v>51660200</v>
          </cell>
          <cell r="B60">
            <v>2015</v>
          </cell>
          <cell r="C60">
            <v>15184</v>
          </cell>
          <cell r="D60">
            <v>5166020</v>
          </cell>
          <cell r="E60" t="str">
            <v xml:space="preserve">      Niederkrüchten</v>
          </cell>
        </row>
        <row r="61">
          <cell r="A61">
            <v>51660240</v>
          </cell>
          <cell r="B61">
            <v>2015</v>
          </cell>
          <cell r="C61">
            <v>19139</v>
          </cell>
          <cell r="D61">
            <v>5166024</v>
          </cell>
          <cell r="E61" t="str">
            <v xml:space="preserve">      Schwalmtal</v>
          </cell>
        </row>
        <row r="62">
          <cell r="A62">
            <v>51660280</v>
          </cell>
          <cell r="B62">
            <v>2015</v>
          </cell>
          <cell r="C62">
            <v>29296</v>
          </cell>
          <cell r="D62">
            <v>5166028</v>
          </cell>
          <cell r="E62" t="str">
            <v xml:space="preserve">      Tönisvorst, Stadt</v>
          </cell>
        </row>
        <row r="63">
          <cell r="A63">
            <v>51660320</v>
          </cell>
          <cell r="B63">
            <v>2015</v>
          </cell>
          <cell r="C63">
            <v>75931</v>
          </cell>
          <cell r="D63">
            <v>5166032</v>
          </cell>
          <cell r="E63" t="str">
            <v xml:space="preserve">      Viersen, Stadt</v>
          </cell>
        </row>
        <row r="64">
          <cell r="A64">
            <v>51660360</v>
          </cell>
          <cell r="B64">
            <v>2015</v>
          </cell>
          <cell r="C64">
            <v>50748</v>
          </cell>
          <cell r="D64">
            <v>5166036</v>
          </cell>
          <cell r="E64" t="str">
            <v xml:space="preserve">      Willich, Stadt</v>
          </cell>
        </row>
        <row r="65">
          <cell r="A65">
            <v>51700000</v>
          </cell>
          <cell r="B65">
            <v>2015</v>
          </cell>
          <cell r="C65">
            <v>462664</v>
          </cell>
          <cell r="D65">
            <v>5170</v>
          </cell>
          <cell r="E65" t="str">
            <v xml:space="preserve">    Wesel, Kreis</v>
          </cell>
        </row>
        <row r="66">
          <cell r="A66">
            <v>51700040</v>
          </cell>
          <cell r="B66">
            <v>2015</v>
          </cell>
          <cell r="C66">
            <v>12798</v>
          </cell>
          <cell r="D66">
            <v>5170004</v>
          </cell>
          <cell r="E66" t="str">
            <v xml:space="preserve">      Alpen</v>
          </cell>
        </row>
        <row r="67">
          <cell r="A67">
            <v>51700080</v>
          </cell>
          <cell r="B67">
            <v>2015</v>
          </cell>
          <cell r="C67">
            <v>67452</v>
          </cell>
          <cell r="D67">
            <v>5170008</v>
          </cell>
          <cell r="E67" t="str">
            <v xml:space="preserve">      Dinslaken, Stadt</v>
          </cell>
        </row>
        <row r="68">
          <cell r="A68">
            <v>51700120</v>
          </cell>
          <cell r="B68">
            <v>2015</v>
          </cell>
          <cell r="C68">
            <v>26996</v>
          </cell>
          <cell r="D68">
            <v>5170012</v>
          </cell>
          <cell r="E68" t="str">
            <v xml:space="preserve">      Hamminkeln, Stadt</v>
          </cell>
        </row>
        <row r="69">
          <cell r="A69">
            <v>51700160</v>
          </cell>
          <cell r="B69">
            <v>2015</v>
          </cell>
          <cell r="C69">
            <v>13771</v>
          </cell>
          <cell r="D69">
            <v>5170016</v>
          </cell>
          <cell r="E69" t="str">
            <v xml:space="preserve">      Hünxe</v>
          </cell>
        </row>
        <row r="70">
          <cell r="A70">
            <v>51700200</v>
          </cell>
          <cell r="B70">
            <v>2015</v>
          </cell>
          <cell r="C70">
            <v>37683</v>
          </cell>
          <cell r="D70">
            <v>5170020</v>
          </cell>
          <cell r="E70" t="str">
            <v xml:space="preserve">      Kamp-Lintfort, Stadt</v>
          </cell>
        </row>
        <row r="71">
          <cell r="A71">
            <v>51700240</v>
          </cell>
          <cell r="B71">
            <v>2015</v>
          </cell>
          <cell r="C71">
            <v>104529</v>
          </cell>
          <cell r="D71">
            <v>5170024</v>
          </cell>
          <cell r="E71" t="str">
            <v xml:space="preserve">      Moers, Stadt</v>
          </cell>
        </row>
        <row r="72">
          <cell r="A72">
            <v>51700280</v>
          </cell>
          <cell r="B72">
            <v>2015</v>
          </cell>
          <cell r="C72">
            <v>27178</v>
          </cell>
          <cell r="D72">
            <v>5170028</v>
          </cell>
          <cell r="E72" t="str">
            <v xml:space="preserve">      Neukirchen-Vluyn, Stadt</v>
          </cell>
        </row>
        <row r="73">
          <cell r="A73">
            <v>51700320</v>
          </cell>
          <cell r="B73">
            <v>2015</v>
          </cell>
          <cell r="C73">
            <v>31023</v>
          </cell>
          <cell r="D73">
            <v>5170032</v>
          </cell>
          <cell r="E73" t="str">
            <v xml:space="preserve">      Rheinberg, Stadt</v>
          </cell>
        </row>
        <row r="74">
          <cell r="A74">
            <v>51700360</v>
          </cell>
          <cell r="B74">
            <v>2015</v>
          </cell>
          <cell r="C74">
            <v>13635</v>
          </cell>
          <cell r="D74">
            <v>5170036</v>
          </cell>
          <cell r="E74" t="str">
            <v xml:space="preserve">      Schermbeck</v>
          </cell>
        </row>
        <row r="75">
          <cell r="A75">
            <v>51700400</v>
          </cell>
          <cell r="B75">
            <v>2015</v>
          </cell>
          <cell r="C75">
            <v>8819</v>
          </cell>
          <cell r="D75">
            <v>5170040</v>
          </cell>
          <cell r="E75" t="str">
            <v xml:space="preserve">      Sonsbeck</v>
          </cell>
        </row>
        <row r="76">
          <cell r="A76">
            <v>51700440</v>
          </cell>
          <cell r="B76">
            <v>2015</v>
          </cell>
          <cell r="C76">
            <v>36675</v>
          </cell>
          <cell r="D76">
            <v>5170044</v>
          </cell>
          <cell r="E76" t="str">
            <v xml:space="preserve">      Voerde (Niederrhein), Stadt</v>
          </cell>
        </row>
        <row r="77">
          <cell r="A77">
            <v>51700480</v>
          </cell>
          <cell r="B77">
            <v>2015</v>
          </cell>
          <cell r="C77">
            <v>60595</v>
          </cell>
          <cell r="D77">
            <v>5170048</v>
          </cell>
          <cell r="E77" t="str">
            <v xml:space="preserve">      Wesel, Stadt</v>
          </cell>
        </row>
        <row r="78">
          <cell r="A78">
            <v>51700520</v>
          </cell>
          <cell r="B78">
            <v>2015</v>
          </cell>
          <cell r="C78">
            <v>21510</v>
          </cell>
          <cell r="D78">
            <v>5170052</v>
          </cell>
          <cell r="E78" t="str">
            <v xml:space="preserve">      Xanten, Stadt</v>
          </cell>
        </row>
        <row r="79">
          <cell r="A79">
            <v>53000000</v>
          </cell>
          <cell r="B79">
            <v>2015</v>
          </cell>
          <cell r="C79">
            <v>4422371</v>
          </cell>
          <cell r="D79">
            <v>53</v>
          </cell>
          <cell r="E79" t="str">
            <v xml:space="preserve">  Köln, Regierungsbezirk</v>
          </cell>
        </row>
        <row r="80">
          <cell r="A80">
            <v>53140000</v>
          </cell>
          <cell r="B80">
            <v>2015</v>
          </cell>
          <cell r="C80">
            <v>318809</v>
          </cell>
          <cell r="D80">
            <v>5314</v>
          </cell>
          <cell r="E80" t="str">
            <v xml:space="preserve">    Bonn, krfr. Stadt</v>
          </cell>
        </row>
        <row r="81">
          <cell r="A81">
            <v>53150000</v>
          </cell>
          <cell r="B81">
            <v>2015</v>
          </cell>
          <cell r="C81">
            <v>1060582</v>
          </cell>
          <cell r="D81">
            <v>5315</v>
          </cell>
          <cell r="E81" t="str">
            <v xml:space="preserve">    Köln, krfr. Stadt</v>
          </cell>
        </row>
        <row r="82">
          <cell r="A82">
            <v>53160000</v>
          </cell>
          <cell r="B82">
            <v>2015</v>
          </cell>
          <cell r="C82">
            <v>163487</v>
          </cell>
          <cell r="D82">
            <v>5316</v>
          </cell>
          <cell r="E82" t="str">
            <v xml:space="preserve">    Leverkusen, krfr. Stadt</v>
          </cell>
        </row>
        <row r="83">
          <cell r="A83">
            <v>53340000</v>
          </cell>
          <cell r="B83">
            <v>2015</v>
          </cell>
          <cell r="C83">
            <v>553922</v>
          </cell>
          <cell r="D83">
            <v>5334</v>
          </cell>
          <cell r="E83" t="str">
            <v xml:space="preserve">    Städteregion Aachen (einschl. Stadt Aachen)</v>
          </cell>
        </row>
        <row r="84">
          <cell r="A84">
            <v>53340020</v>
          </cell>
          <cell r="B84">
            <v>2015</v>
          </cell>
          <cell r="C84">
            <v>245885</v>
          </cell>
          <cell r="D84">
            <v>5334002</v>
          </cell>
          <cell r="E84" t="str">
            <v xml:space="preserve">      Aachen, krfr. Stadt (ab 21.10.2009)</v>
          </cell>
        </row>
        <row r="85">
          <cell r="A85">
            <v>53340040</v>
          </cell>
          <cell r="B85">
            <v>2015</v>
          </cell>
          <cell r="C85">
            <v>46880</v>
          </cell>
          <cell r="D85">
            <v>5334004</v>
          </cell>
          <cell r="E85" t="str">
            <v xml:space="preserve">      Alsdorf, Stadt (ab 21.10.2009)</v>
          </cell>
        </row>
        <row r="86">
          <cell r="A86">
            <v>53340080</v>
          </cell>
          <cell r="B86">
            <v>2015</v>
          </cell>
          <cell r="C86">
            <v>26819</v>
          </cell>
          <cell r="D86">
            <v>5334008</v>
          </cell>
          <cell r="E86" t="str">
            <v xml:space="preserve">      Baesweiler, Stadt (ab 21.10.2009)</v>
          </cell>
        </row>
        <row r="87">
          <cell r="A87">
            <v>53340120</v>
          </cell>
          <cell r="B87">
            <v>2015</v>
          </cell>
          <cell r="C87">
            <v>55909</v>
          </cell>
          <cell r="D87">
            <v>5334012</v>
          </cell>
          <cell r="E87" t="str">
            <v xml:space="preserve">      Eschweiler, Stadt (ab 21.10.2009)</v>
          </cell>
        </row>
        <row r="88">
          <cell r="A88">
            <v>53340160</v>
          </cell>
          <cell r="B88">
            <v>2015</v>
          </cell>
          <cell r="C88">
            <v>46583</v>
          </cell>
          <cell r="D88">
            <v>5334016</v>
          </cell>
          <cell r="E88" t="str">
            <v xml:space="preserve">      Herzogenrath, Stadt (ab 21.10.2009)</v>
          </cell>
        </row>
        <row r="89">
          <cell r="A89">
            <v>53340200</v>
          </cell>
          <cell r="B89">
            <v>2015</v>
          </cell>
          <cell r="C89">
            <v>12352</v>
          </cell>
          <cell r="D89">
            <v>5334020</v>
          </cell>
          <cell r="E89" t="str">
            <v xml:space="preserve">      Monschau, Stadt (ab 21.10.2009)</v>
          </cell>
        </row>
        <row r="90">
          <cell r="A90">
            <v>53340240</v>
          </cell>
          <cell r="B90">
            <v>2015</v>
          </cell>
          <cell r="C90">
            <v>8527</v>
          </cell>
          <cell r="D90">
            <v>5334024</v>
          </cell>
          <cell r="E90" t="str">
            <v xml:space="preserve">      Roetgen (ab 21.10.2009)</v>
          </cell>
        </row>
        <row r="91">
          <cell r="A91">
            <v>53340280</v>
          </cell>
          <cell r="B91">
            <v>2015</v>
          </cell>
          <cell r="C91">
            <v>15266</v>
          </cell>
          <cell r="D91">
            <v>5334028</v>
          </cell>
          <cell r="E91" t="str">
            <v xml:space="preserve">      Simmerath (ab 21.10.2009)</v>
          </cell>
        </row>
        <row r="92">
          <cell r="A92">
            <v>53340320</v>
          </cell>
          <cell r="B92">
            <v>2015</v>
          </cell>
          <cell r="C92">
            <v>56739</v>
          </cell>
          <cell r="D92">
            <v>5334032</v>
          </cell>
          <cell r="E92" t="str">
            <v xml:space="preserve">      Stolberg (Rhld.), Stadt (ab 21.10.2009)</v>
          </cell>
        </row>
        <row r="93">
          <cell r="A93">
            <v>53340360</v>
          </cell>
          <cell r="B93">
            <v>2015</v>
          </cell>
          <cell r="C93">
            <v>38962</v>
          </cell>
          <cell r="D93">
            <v>5334036</v>
          </cell>
          <cell r="E93" t="str">
            <v xml:space="preserve">      Würselen, Stadt (ab 21.10.2009)</v>
          </cell>
        </row>
        <row r="94">
          <cell r="A94">
            <v>53580000</v>
          </cell>
          <cell r="B94">
            <v>2015</v>
          </cell>
          <cell r="C94">
            <v>262828</v>
          </cell>
          <cell r="D94">
            <v>5358</v>
          </cell>
          <cell r="E94" t="str">
            <v xml:space="preserve">    Düren, Kreis</v>
          </cell>
        </row>
        <row r="95">
          <cell r="A95">
            <v>53580040</v>
          </cell>
          <cell r="B95">
            <v>2015</v>
          </cell>
          <cell r="C95">
            <v>13932</v>
          </cell>
          <cell r="D95">
            <v>5358004</v>
          </cell>
          <cell r="E95" t="str">
            <v xml:space="preserve">      Aldenhoven</v>
          </cell>
        </row>
        <row r="96">
          <cell r="A96">
            <v>53580080</v>
          </cell>
          <cell r="B96">
            <v>2015</v>
          </cell>
          <cell r="C96">
            <v>90244</v>
          </cell>
          <cell r="D96">
            <v>5358008</v>
          </cell>
          <cell r="E96" t="str">
            <v xml:space="preserve">      Düren, Stadt</v>
          </cell>
        </row>
        <row r="97">
          <cell r="A97">
            <v>53580120</v>
          </cell>
          <cell r="B97">
            <v>2015</v>
          </cell>
          <cell r="C97">
            <v>4366</v>
          </cell>
          <cell r="D97">
            <v>5358012</v>
          </cell>
          <cell r="E97" t="str">
            <v xml:space="preserve">      Heimbach, Stadt</v>
          </cell>
        </row>
        <row r="98">
          <cell r="A98">
            <v>53580160</v>
          </cell>
          <cell r="B98">
            <v>2015</v>
          </cell>
          <cell r="C98">
            <v>8780</v>
          </cell>
          <cell r="D98">
            <v>5358016</v>
          </cell>
          <cell r="E98" t="str">
            <v xml:space="preserve">      Hürtgenwald</v>
          </cell>
        </row>
        <row r="99">
          <cell r="A99">
            <v>53580200</v>
          </cell>
          <cell r="B99">
            <v>2015</v>
          </cell>
          <cell r="C99">
            <v>7272</v>
          </cell>
          <cell r="D99">
            <v>5358020</v>
          </cell>
          <cell r="E99" t="str">
            <v xml:space="preserve">      Inden</v>
          </cell>
        </row>
        <row r="100">
          <cell r="A100">
            <v>53580240</v>
          </cell>
          <cell r="B100">
            <v>2015</v>
          </cell>
          <cell r="C100">
            <v>32601</v>
          </cell>
          <cell r="D100">
            <v>5358024</v>
          </cell>
          <cell r="E100" t="str">
            <v xml:space="preserve">      Jülich, Stadt</v>
          </cell>
        </row>
        <row r="101">
          <cell r="A101">
            <v>53580280</v>
          </cell>
          <cell r="B101">
            <v>2015</v>
          </cell>
          <cell r="C101">
            <v>17441</v>
          </cell>
          <cell r="D101">
            <v>5358028</v>
          </cell>
          <cell r="E101" t="str">
            <v xml:space="preserve">      Kreuzau</v>
          </cell>
        </row>
        <row r="102">
          <cell r="A102">
            <v>53580320</v>
          </cell>
          <cell r="B102">
            <v>2015</v>
          </cell>
          <cell r="C102">
            <v>13791</v>
          </cell>
          <cell r="D102">
            <v>5358032</v>
          </cell>
          <cell r="E102" t="str">
            <v xml:space="preserve">      Langerwehe</v>
          </cell>
        </row>
        <row r="103">
          <cell r="A103">
            <v>53580360</v>
          </cell>
          <cell r="B103">
            <v>2015</v>
          </cell>
          <cell r="C103">
            <v>12591</v>
          </cell>
          <cell r="D103">
            <v>5358036</v>
          </cell>
          <cell r="E103" t="str">
            <v xml:space="preserve">      Linnich, Stadt</v>
          </cell>
        </row>
        <row r="104">
          <cell r="A104">
            <v>53580400</v>
          </cell>
          <cell r="B104">
            <v>2015</v>
          </cell>
          <cell r="C104">
            <v>9950</v>
          </cell>
          <cell r="D104">
            <v>5358040</v>
          </cell>
          <cell r="E104" t="str">
            <v xml:space="preserve">      Merzenich</v>
          </cell>
        </row>
        <row r="105">
          <cell r="A105">
            <v>53580440</v>
          </cell>
          <cell r="B105">
            <v>2015</v>
          </cell>
          <cell r="C105">
            <v>9893</v>
          </cell>
          <cell r="D105">
            <v>5358044</v>
          </cell>
          <cell r="E105" t="str">
            <v xml:space="preserve">      Nideggen, Stadt</v>
          </cell>
        </row>
        <row r="106">
          <cell r="A106">
            <v>53580480</v>
          </cell>
          <cell r="B106">
            <v>2015</v>
          </cell>
          <cell r="C106">
            <v>13915</v>
          </cell>
          <cell r="D106">
            <v>5358048</v>
          </cell>
          <cell r="E106" t="str">
            <v xml:space="preserve">      Niederzier</v>
          </cell>
        </row>
        <row r="107">
          <cell r="A107">
            <v>53580520</v>
          </cell>
          <cell r="B107">
            <v>2015</v>
          </cell>
          <cell r="C107">
            <v>10552</v>
          </cell>
          <cell r="D107">
            <v>5358052</v>
          </cell>
          <cell r="E107" t="str">
            <v xml:space="preserve">      Nörvenich</v>
          </cell>
        </row>
        <row r="108">
          <cell r="A108">
            <v>53580560</v>
          </cell>
          <cell r="B108">
            <v>2015</v>
          </cell>
          <cell r="C108">
            <v>8277</v>
          </cell>
          <cell r="D108">
            <v>5358056</v>
          </cell>
          <cell r="E108" t="str">
            <v xml:space="preserve">      Titz</v>
          </cell>
        </row>
        <row r="109">
          <cell r="A109">
            <v>53580600</v>
          </cell>
          <cell r="B109">
            <v>2015</v>
          </cell>
          <cell r="C109">
            <v>9223</v>
          </cell>
          <cell r="D109">
            <v>5358060</v>
          </cell>
          <cell r="E109" t="str">
            <v xml:space="preserve">      Vettweiß</v>
          </cell>
        </row>
        <row r="110">
          <cell r="A110">
            <v>53620000</v>
          </cell>
          <cell r="B110">
            <v>2015</v>
          </cell>
          <cell r="C110">
            <v>466657</v>
          </cell>
          <cell r="D110">
            <v>5362</v>
          </cell>
          <cell r="E110" t="str">
            <v xml:space="preserve">    Rhein-Erft-Kreis</v>
          </cell>
        </row>
        <row r="111">
          <cell r="A111">
            <v>53620040</v>
          </cell>
          <cell r="B111">
            <v>2015</v>
          </cell>
          <cell r="C111">
            <v>23334</v>
          </cell>
          <cell r="D111">
            <v>5362004</v>
          </cell>
          <cell r="E111" t="str">
            <v xml:space="preserve">      Bedburg, Stadt</v>
          </cell>
        </row>
        <row r="112">
          <cell r="A112">
            <v>53620080</v>
          </cell>
          <cell r="B112">
            <v>2015</v>
          </cell>
          <cell r="C112">
            <v>60390</v>
          </cell>
          <cell r="D112">
            <v>5362008</v>
          </cell>
          <cell r="E112" t="str">
            <v xml:space="preserve">      Bergheim, Stadt</v>
          </cell>
        </row>
        <row r="113">
          <cell r="A113">
            <v>53620120</v>
          </cell>
          <cell r="B113">
            <v>2015</v>
          </cell>
          <cell r="C113">
            <v>44768</v>
          </cell>
          <cell r="D113">
            <v>5362012</v>
          </cell>
          <cell r="E113" t="str">
            <v xml:space="preserve">      Brühl, Stadt</v>
          </cell>
        </row>
        <row r="114">
          <cell r="A114">
            <v>53620160</v>
          </cell>
          <cell r="B114">
            <v>2015</v>
          </cell>
          <cell r="C114">
            <v>21232</v>
          </cell>
          <cell r="D114">
            <v>5362016</v>
          </cell>
          <cell r="E114" t="str">
            <v xml:space="preserve">      Elsdorf, Stadt</v>
          </cell>
        </row>
        <row r="115">
          <cell r="A115">
            <v>53620200</v>
          </cell>
          <cell r="B115">
            <v>2015</v>
          </cell>
          <cell r="C115">
            <v>49786</v>
          </cell>
          <cell r="D115">
            <v>5362020</v>
          </cell>
          <cell r="E115" t="str">
            <v xml:space="preserve">      Erftstadt, Stadt</v>
          </cell>
        </row>
        <row r="116">
          <cell r="A116">
            <v>53620240</v>
          </cell>
          <cell r="B116">
            <v>2015</v>
          </cell>
          <cell r="C116">
            <v>51999</v>
          </cell>
          <cell r="D116">
            <v>5362024</v>
          </cell>
          <cell r="E116" t="str">
            <v xml:space="preserve">      Frechen, Stadt</v>
          </cell>
        </row>
        <row r="117">
          <cell r="A117">
            <v>53620280</v>
          </cell>
          <cell r="B117">
            <v>2015</v>
          </cell>
          <cell r="C117">
            <v>59496</v>
          </cell>
          <cell r="D117">
            <v>5362028</v>
          </cell>
          <cell r="E117" t="str">
            <v xml:space="preserve">      Hürth, Stadt</v>
          </cell>
        </row>
        <row r="118">
          <cell r="A118">
            <v>53620320</v>
          </cell>
          <cell r="B118">
            <v>2015</v>
          </cell>
          <cell r="C118">
            <v>65477</v>
          </cell>
          <cell r="D118">
            <v>5362032</v>
          </cell>
          <cell r="E118" t="str">
            <v xml:space="preserve">      Kerpen, Stadt</v>
          </cell>
        </row>
        <row r="119">
          <cell r="A119">
            <v>53620360</v>
          </cell>
          <cell r="B119">
            <v>2015</v>
          </cell>
          <cell r="C119">
            <v>54200</v>
          </cell>
          <cell r="D119">
            <v>5362036</v>
          </cell>
          <cell r="E119" t="str">
            <v xml:space="preserve">      Pulheim, Stadt</v>
          </cell>
        </row>
        <row r="120">
          <cell r="A120">
            <v>53620400</v>
          </cell>
          <cell r="B120">
            <v>2015</v>
          </cell>
          <cell r="C120">
            <v>35975</v>
          </cell>
          <cell r="D120">
            <v>5362040</v>
          </cell>
          <cell r="E120" t="str">
            <v xml:space="preserve">      Wesseling, Stadt</v>
          </cell>
        </row>
        <row r="121">
          <cell r="A121">
            <v>53660000</v>
          </cell>
          <cell r="B121">
            <v>2015</v>
          </cell>
          <cell r="C121">
            <v>191165</v>
          </cell>
          <cell r="D121">
            <v>5366</v>
          </cell>
          <cell r="E121" t="str">
            <v xml:space="preserve">    Euskirchen, Kreis</v>
          </cell>
        </row>
        <row r="122">
          <cell r="A122">
            <v>53660040</v>
          </cell>
          <cell r="B122">
            <v>2015</v>
          </cell>
          <cell r="C122">
            <v>17367</v>
          </cell>
          <cell r="D122">
            <v>5366004</v>
          </cell>
          <cell r="E122" t="str">
            <v xml:space="preserve">      Bad Münstereifel, Stadt</v>
          </cell>
        </row>
        <row r="123">
          <cell r="A123">
            <v>53660080</v>
          </cell>
          <cell r="B123">
            <v>2015</v>
          </cell>
          <cell r="C123">
            <v>8471</v>
          </cell>
          <cell r="D123">
            <v>5366008</v>
          </cell>
          <cell r="E123" t="str">
            <v xml:space="preserve">      Blankenheim</v>
          </cell>
        </row>
        <row r="124">
          <cell r="A124">
            <v>53660120</v>
          </cell>
          <cell r="B124">
            <v>2015</v>
          </cell>
          <cell r="C124">
            <v>4236</v>
          </cell>
          <cell r="D124">
            <v>5366012</v>
          </cell>
          <cell r="E124" t="str">
            <v xml:space="preserve">      Dahlem</v>
          </cell>
        </row>
        <row r="125">
          <cell r="A125">
            <v>53660160</v>
          </cell>
          <cell r="B125">
            <v>2015</v>
          </cell>
          <cell r="C125">
            <v>56769</v>
          </cell>
          <cell r="D125">
            <v>5366016</v>
          </cell>
          <cell r="E125" t="str">
            <v xml:space="preserve">      Euskirchen, Stadt</v>
          </cell>
        </row>
        <row r="126">
          <cell r="A126">
            <v>53660200</v>
          </cell>
          <cell r="B126">
            <v>2015</v>
          </cell>
          <cell r="C126">
            <v>8094</v>
          </cell>
          <cell r="D126">
            <v>5366020</v>
          </cell>
          <cell r="E126" t="str">
            <v xml:space="preserve">      Hellenthal</v>
          </cell>
        </row>
        <row r="127">
          <cell r="A127">
            <v>53660240</v>
          </cell>
          <cell r="B127">
            <v>2015</v>
          </cell>
          <cell r="C127">
            <v>11229</v>
          </cell>
          <cell r="D127">
            <v>5366024</v>
          </cell>
          <cell r="E127" t="str">
            <v xml:space="preserve">      Kall</v>
          </cell>
        </row>
        <row r="128">
          <cell r="A128">
            <v>53660280</v>
          </cell>
          <cell r="B128">
            <v>2015</v>
          </cell>
          <cell r="C128">
            <v>27170</v>
          </cell>
          <cell r="D128">
            <v>5366028</v>
          </cell>
          <cell r="E128" t="str">
            <v xml:space="preserve">      Mechernich, Stadt</v>
          </cell>
        </row>
        <row r="129">
          <cell r="A129">
            <v>53660320</v>
          </cell>
          <cell r="B129">
            <v>2015</v>
          </cell>
          <cell r="C129">
            <v>7469</v>
          </cell>
          <cell r="D129">
            <v>5366032</v>
          </cell>
          <cell r="E129" t="str">
            <v xml:space="preserve">      Nettersheim</v>
          </cell>
        </row>
        <row r="130">
          <cell r="A130">
            <v>53660360</v>
          </cell>
          <cell r="B130">
            <v>2015</v>
          </cell>
          <cell r="C130">
            <v>13272</v>
          </cell>
          <cell r="D130">
            <v>5366036</v>
          </cell>
          <cell r="E130" t="str">
            <v xml:space="preserve">      Schleiden, Stadt</v>
          </cell>
        </row>
        <row r="131">
          <cell r="A131">
            <v>53660400</v>
          </cell>
          <cell r="B131">
            <v>2015</v>
          </cell>
          <cell r="C131">
            <v>16997</v>
          </cell>
          <cell r="D131">
            <v>5366040</v>
          </cell>
          <cell r="E131" t="str">
            <v xml:space="preserve">      Weilerswist</v>
          </cell>
        </row>
        <row r="132">
          <cell r="A132">
            <v>53660440</v>
          </cell>
          <cell r="B132">
            <v>2015</v>
          </cell>
          <cell r="C132">
            <v>20091</v>
          </cell>
          <cell r="D132">
            <v>5366044</v>
          </cell>
          <cell r="E132" t="str">
            <v xml:space="preserve">      Zülpich, Stadt</v>
          </cell>
        </row>
        <row r="133">
          <cell r="A133">
            <v>53700000</v>
          </cell>
          <cell r="B133">
            <v>2015</v>
          </cell>
          <cell r="C133">
            <v>252527</v>
          </cell>
          <cell r="D133">
            <v>5370</v>
          </cell>
          <cell r="E133" t="str">
            <v xml:space="preserve">    Heinsberg, Kreis</v>
          </cell>
        </row>
        <row r="134">
          <cell r="A134">
            <v>53700040</v>
          </cell>
          <cell r="B134">
            <v>2015</v>
          </cell>
          <cell r="C134">
            <v>43350</v>
          </cell>
          <cell r="D134">
            <v>5370004</v>
          </cell>
          <cell r="E134" t="str">
            <v xml:space="preserve">      Erkelenz, Stadt</v>
          </cell>
        </row>
        <row r="135">
          <cell r="A135">
            <v>53700080</v>
          </cell>
          <cell r="B135">
            <v>2015</v>
          </cell>
          <cell r="C135">
            <v>12015</v>
          </cell>
          <cell r="D135">
            <v>5370008</v>
          </cell>
          <cell r="E135" t="str">
            <v xml:space="preserve">      Gangelt</v>
          </cell>
        </row>
        <row r="136">
          <cell r="A136">
            <v>53700120</v>
          </cell>
          <cell r="B136">
            <v>2015</v>
          </cell>
          <cell r="C136">
            <v>26963</v>
          </cell>
          <cell r="D136">
            <v>5370012</v>
          </cell>
          <cell r="E136" t="str">
            <v xml:space="preserve">      Geilenkirchen, Stadt</v>
          </cell>
        </row>
        <row r="137">
          <cell r="A137">
            <v>53700160</v>
          </cell>
          <cell r="B137">
            <v>2015</v>
          </cell>
          <cell r="C137">
            <v>41538</v>
          </cell>
          <cell r="D137">
            <v>5370016</v>
          </cell>
          <cell r="E137" t="str">
            <v xml:space="preserve">      Heinsberg, Stadt</v>
          </cell>
        </row>
        <row r="138">
          <cell r="A138">
            <v>53700200</v>
          </cell>
          <cell r="B138">
            <v>2015</v>
          </cell>
          <cell r="C138">
            <v>39531</v>
          </cell>
          <cell r="D138">
            <v>5370020</v>
          </cell>
          <cell r="E138" t="str">
            <v xml:space="preserve">      Hückelhoven, Stadt</v>
          </cell>
        </row>
        <row r="139">
          <cell r="A139">
            <v>53700240</v>
          </cell>
          <cell r="B139">
            <v>2015</v>
          </cell>
          <cell r="C139">
            <v>10167</v>
          </cell>
          <cell r="D139">
            <v>5370024</v>
          </cell>
          <cell r="E139" t="str">
            <v xml:space="preserve">      Selfkant</v>
          </cell>
        </row>
        <row r="140">
          <cell r="A140">
            <v>53700280</v>
          </cell>
          <cell r="B140">
            <v>2015</v>
          </cell>
          <cell r="C140">
            <v>24377</v>
          </cell>
          <cell r="D140">
            <v>5370028</v>
          </cell>
          <cell r="E140" t="str">
            <v xml:space="preserve">      Übach-Palenberg, Stadt</v>
          </cell>
        </row>
        <row r="141">
          <cell r="A141">
            <v>53700320</v>
          </cell>
          <cell r="B141">
            <v>2015</v>
          </cell>
          <cell r="C141">
            <v>8861</v>
          </cell>
          <cell r="D141">
            <v>5370032</v>
          </cell>
          <cell r="E141" t="str">
            <v xml:space="preserve">      Waldfeucht</v>
          </cell>
        </row>
        <row r="142">
          <cell r="A142">
            <v>53700360</v>
          </cell>
          <cell r="B142">
            <v>2015</v>
          </cell>
          <cell r="C142">
            <v>17898</v>
          </cell>
          <cell r="D142">
            <v>5370036</v>
          </cell>
          <cell r="E142" t="str">
            <v xml:space="preserve">      Wassenberg, Stadt</v>
          </cell>
        </row>
        <row r="143">
          <cell r="A143">
            <v>53700400</v>
          </cell>
          <cell r="B143">
            <v>2015</v>
          </cell>
          <cell r="C143">
            <v>27827</v>
          </cell>
          <cell r="D143">
            <v>5370040</v>
          </cell>
          <cell r="E143" t="str">
            <v xml:space="preserve">      Wegberg, Stadt</v>
          </cell>
        </row>
        <row r="144">
          <cell r="A144">
            <v>53740000</v>
          </cell>
          <cell r="B144">
            <v>2015</v>
          </cell>
          <cell r="C144">
            <v>273452</v>
          </cell>
          <cell r="D144">
            <v>5374</v>
          </cell>
          <cell r="E144" t="str">
            <v xml:space="preserve">    Oberbergischer Kreis</v>
          </cell>
        </row>
        <row r="145">
          <cell r="A145">
            <v>53740040</v>
          </cell>
          <cell r="B145">
            <v>2015</v>
          </cell>
          <cell r="C145">
            <v>18940</v>
          </cell>
          <cell r="D145">
            <v>5374004</v>
          </cell>
          <cell r="E145" t="str">
            <v xml:space="preserve">      Bergneustadt, Stadt</v>
          </cell>
        </row>
        <row r="146">
          <cell r="A146">
            <v>53740080</v>
          </cell>
          <cell r="B146">
            <v>2015</v>
          </cell>
          <cell r="C146">
            <v>19307</v>
          </cell>
          <cell r="D146">
            <v>5374008</v>
          </cell>
          <cell r="E146" t="str">
            <v xml:space="preserve">      Engelskirchen</v>
          </cell>
        </row>
        <row r="147">
          <cell r="A147">
            <v>53740120</v>
          </cell>
          <cell r="B147">
            <v>2015</v>
          </cell>
          <cell r="C147">
            <v>50412</v>
          </cell>
          <cell r="D147">
            <v>5374012</v>
          </cell>
          <cell r="E147" t="str">
            <v xml:space="preserve">      Gummersbach, Stadt</v>
          </cell>
        </row>
        <row r="148">
          <cell r="A148">
            <v>53740160</v>
          </cell>
          <cell r="B148">
            <v>2015</v>
          </cell>
          <cell r="C148">
            <v>15275</v>
          </cell>
          <cell r="D148">
            <v>5374016</v>
          </cell>
          <cell r="E148" t="str">
            <v xml:space="preserve">      Hückeswagen, Stadt</v>
          </cell>
        </row>
        <row r="149">
          <cell r="A149">
            <v>53740200</v>
          </cell>
          <cell r="B149">
            <v>2015</v>
          </cell>
          <cell r="C149">
            <v>21382</v>
          </cell>
          <cell r="D149">
            <v>5374020</v>
          </cell>
          <cell r="E149" t="str">
            <v xml:space="preserve">      Lindlar</v>
          </cell>
        </row>
        <row r="150">
          <cell r="A150">
            <v>53740240</v>
          </cell>
          <cell r="B150">
            <v>2015</v>
          </cell>
          <cell r="C150">
            <v>13560</v>
          </cell>
          <cell r="D150">
            <v>5374024</v>
          </cell>
          <cell r="E150" t="str">
            <v xml:space="preserve">      Marienheide</v>
          </cell>
        </row>
        <row r="151">
          <cell r="A151">
            <v>53740280</v>
          </cell>
          <cell r="B151">
            <v>2015</v>
          </cell>
          <cell r="C151">
            <v>10402</v>
          </cell>
          <cell r="D151">
            <v>5374028</v>
          </cell>
          <cell r="E151" t="str">
            <v xml:space="preserve">      Morsbach</v>
          </cell>
        </row>
        <row r="152">
          <cell r="A152">
            <v>53740320</v>
          </cell>
          <cell r="B152">
            <v>2015</v>
          </cell>
          <cell r="C152">
            <v>17002</v>
          </cell>
          <cell r="D152">
            <v>5374032</v>
          </cell>
          <cell r="E152" t="str">
            <v xml:space="preserve">      Nümbrecht</v>
          </cell>
        </row>
        <row r="153">
          <cell r="A153">
            <v>53740360</v>
          </cell>
          <cell r="B153">
            <v>2015</v>
          </cell>
          <cell r="C153">
            <v>22386</v>
          </cell>
          <cell r="D153">
            <v>5374036</v>
          </cell>
          <cell r="E153" t="str">
            <v xml:space="preserve">      Radevormwald, Stadt</v>
          </cell>
        </row>
        <row r="154">
          <cell r="A154">
            <v>53740400</v>
          </cell>
          <cell r="B154">
            <v>2015</v>
          </cell>
          <cell r="C154">
            <v>18837</v>
          </cell>
          <cell r="D154">
            <v>5374040</v>
          </cell>
          <cell r="E154" t="str">
            <v xml:space="preserve">      Reichshof</v>
          </cell>
        </row>
        <row r="155">
          <cell r="A155">
            <v>53740440</v>
          </cell>
          <cell r="B155">
            <v>2015</v>
          </cell>
          <cell r="C155">
            <v>19194</v>
          </cell>
          <cell r="D155">
            <v>5374044</v>
          </cell>
          <cell r="E155" t="str">
            <v xml:space="preserve">      Waldbröl, Stadt</v>
          </cell>
        </row>
        <row r="156">
          <cell r="A156">
            <v>53740480</v>
          </cell>
          <cell r="B156">
            <v>2015</v>
          </cell>
          <cell r="C156">
            <v>25274</v>
          </cell>
          <cell r="D156">
            <v>5374048</v>
          </cell>
          <cell r="E156" t="str">
            <v xml:space="preserve">      Wiehl, Stadt</v>
          </cell>
        </row>
        <row r="157">
          <cell r="A157">
            <v>53740520</v>
          </cell>
          <cell r="B157">
            <v>2015</v>
          </cell>
          <cell r="C157">
            <v>21481</v>
          </cell>
          <cell r="D157">
            <v>5374052</v>
          </cell>
          <cell r="E157" t="str">
            <v xml:space="preserve">      Wipperfürth, Stadt</v>
          </cell>
        </row>
        <row r="158">
          <cell r="A158">
            <v>53780000</v>
          </cell>
          <cell r="B158">
            <v>2015</v>
          </cell>
          <cell r="C158">
            <v>282729</v>
          </cell>
          <cell r="D158">
            <v>5378</v>
          </cell>
          <cell r="E158" t="str">
            <v xml:space="preserve">    Rheinisch-Bergischer Kreis</v>
          </cell>
        </row>
        <row r="159">
          <cell r="A159">
            <v>53780040</v>
          </cell>
          <cell r="B159">
            <v>2015</v>
          </cell>
          <cell r="C159">
            <v>111366</v>
          </cell>
          <cell r="D159">
            <v>5378004</v>
          </cell>
          <cell r="E159" t="str">
            <v xml:space="preserve">      Bergisch Gladbach, Stadt</v>
          </cell>
        </row>
        <row r="160">
          <cell r="A160">
            <v>53780080</v>
          </cell>
          <cell r="B160">
            <v>2015</v>
          </cell>
          <cell r="C160">
            <v>18256</v>
          </cell>
          <cell r="D160">
            <v>5378008</v>
          </cell>
          <cell r="E160" t="str">
            <v xml:space="preserve">      Burscheid, Stadt</v>
          </cell>
        </row>
        <row r="161">
          <cell r="A161">
            <v>53780120</v>
          </cell>
          <cell r="B161">
            <v>2015</v>
          </cell>
          <cell r="C161">
            <v>19893</v>
          </cell>
          <cell r="D161">
            <v>5378012</v>
          </cell>
          <cell r="E161" t="str">
            <v xml:space="preserve">      Kürten</v>
          </cell>
        </row>
        <row r="162">
          <cell r="A162">
            <v>53780160</v>
          </cell>
          <cell r="B162">
            <v>2015</v>
          </cell>
          <cell r="C162">
            <v>27937</v>
          </cell>
          <cell r="D162">
            <v>5378016</v>
          </cell>
          <cell r="E162" t="str">
            <v xml:space="preserve">      Leichlingen (Rhld.), Stadt</v>
          </cell>
        </row>
        <row r="163">
          <cell r="A163">
            <v>53780200</v>
          </cell>
          <cell r="B163">
            <v>2015</v>
          </cell>
          <cell r="C163">
            <v>15123</v>
          </cell>
          <cell r="D163">
            <v>5378020</v>
          </cell>
          <cell r="E163" t="str">
            <v xml:space="preserve">      Odenthal</v>
          </cell>
        </row>
        <row r="164">
          <cell r="A164">
            <v>53780240</v>
          </cell>
          <cell r="B164">
            <v>2015</v>
          </cell>
          <cell r="C164">
            <v>27264</v>
          </cell>
          <cell r="D164">
            <v>5378024</v>
          </cell>
          <cell r="E164" t="str">
            <v xml:space="preserve">      Overath, Stadt</v>
          </cell>
        </row>
        <row r="165">
          <cell r="A165">
            <v>53780280</v>
          </cell>
          <cell r="B165">
            <v>2015</v>
          </cell>
          <cell r="C165">
            <v>28386</v>
          </cell>
          <cell r="D165">
            <v>5378028</v>
          </cell>
          <cell r="E165" t="str">
            <v xml:space="preserve">      Rösrath, Stadt</v>
          </cell>
        </row>
        <row r="166">
          <cell r="A166">
            <v>53780320</v>
          </cell>
          <cell r="B166">
            <v>2015</v>
          </cell>
          <cell r="C166">
            <v>34504</v>
          </cell>
          <cell r="D166">
            <v>5378032</v>
          </cell>
          <cell r="E166" t="str">
            <v xml:space="preserve">      Wermelskirchen, Stadt</v>
          </cell>
        </row>
        <row r="167">
          <cell r="A167">
            <v>53820000</v>
          </cell>
          <cell r="B167">
            <v>2015</v>
          </cell>
          <cell r="C167">
            <v>596213</v>
          </cell>
          <cell r="D167">
            <v>5382</v>
          </cell>
          <cell r="E167" t="str">
            <v xml:space="preserve">    Rhein-Sieg-Kreis</v>
          </cell>
        </row>
        <row r="168">
          <cell r="A168">
            <v>53820040</v>
          </cell>
          <cell r="B168">
            <v>2015</v>
          </cell>
          <cell r="C168">
            <v>23435</v>
          </cell>
          <cell r="D168">
            <v>5382004</v>
          </cell>
          <cell r="E168" t="str">
            <v xml:space="preserve">      Alfter</v>
          </cell>
        </row>
        <row r="169">
          <cell r="A169">
            <v>53820080</v>
          </cell>
          <cell r="B169">
            <v>2015</v>
          </cell>
          <cell r="C169">
            <v>25654</v>
          </cell>
          <cell r="D169">
            <v>5382008</v>
          </cell>
          <cell r="E169" t="str">
            <v xml:space="preserve">      Bad Honnef, Stadt</v>
          </cell>
        </row>
        <row r="170">
          <cell r="A170">
            <v>53820120</v>
          </cell>
          <cell r="B170">
            <v>2015</v>
          </cell>
          <cell r="C170">
            <v>47636</v>
          </cell>
          <cell r="D170">
            <v>5382012</v>
          </cell>
          <cell r="E170" t="str">
            <v xml:space="preserve">      Bornheim, Stadt</v>
          </cell>
        </row>
        <row r="171">
          <cell r="A171">
            <v>53820160</v>
          </cell>
          <cell r="B171">
            <v>2015</v>
          </cell>
          <cell r="C171">
            <v>18864</v>
          </cell>
          <cell r="D171">
            <v>5382016</v>
          </cell>
          <cell r="E171" t="str">
            <v xml:space="preserve">      Eitorf</v>
          </cell>
        </row>
        <row r="172">
          <cell r="A172">
            <v>53820200</v>
          </cell>
          <cell r="B172">
            <v>2015</v>
          </cell>
          <cell r="C172">
            <v>46902</v>
          </cell>
          <cell r="D172">
            <v>5382020</v>
          </cell>
          <cell r="E172" t="str">
            <v xml:space="preserve">      Hennef (Sieg), Stadt</v>
          </cell>
        </row>
        <row r="173">
          <cell r="A173">
            <v>53820240</v>
          </cell>
          <cell r="B173">
            <v>2015</v>
          </cell>
          <cell r="C173">
            <v>40702</v>
          </cell>
          <cell r="D173">
            <v>5382024</v>
          </cell>
          <cell r="E173" t="str">
            <v xml:space="preserve">      Königswinter, Stadt</v>
          </cell>
        </row>
        <row r="174">
          <cell r="A174">
            <v>53820280</v>
          </cell>
          <cell r="B174">
            <v>2015</v>
          </cell>
          <cell r="C174">
            <v>30348</v>
          </cell>
          <cell r="D174">
            <v>5382028</v>
          </cell>
          <cell r="E174" t="str">
            <v xml:space="preserve">      Lohmar, Stadt</v>
          </cell>
        </row>
        <row r="175">
          <cell r="A175">
            <v>53820320</v>
          </cell>
          <cell r="B175">
            <v>2015</v>
          </cell>
          <cell r="C175">
            <v>24357</v>
          </cell>
          <cell r="D175">
            <v>5382032</v>
          </cell>
          <cell r="E175" t="str">
            <v xml:space="preserve">      Meckenheim, Stadt</v>
          </cell>
        </row>
        <row r="176">
          <cell r="A176">
            <v>53820360</v>
          </cell>
          <cell r="B176">
            <v>2015</v>
          </cell>
          <cell r="C176">
            <v>14468</v>
          </cell>
          <cell r="D176">
            <v>5382036</v>
          </cell>
          <cell r="E176" t="str">
            <v xml:space="preserve">      Much</v>
          </cell>
        </row>
        <row r="177">
          <cell r="A177">
            <v>53820400</v>
          </cell>
          <cell r="B177">
            <v>2015</v>
          </cell>
          <cell r="C177">
            <v>19862</v>
          </cell>
          <cell r="D177">
            <v>5382040</v>
          </cell>
          <cell r="E177" t="str">
            <v xml:space="preserve">      Neunkirchen-Seelscheid</v>
          </cell>
        </row>
        <row r="178">
          <cell r="A178">
            <v>53820440</v>
          </cell>
          <cell r="B178">
            <v>2015</v>
          </cell>
          <cell r="C178">
            <v>37583</v>
          </cell>
          <cell r="D178">
            <v>5382044</v>
          </cell>
          <cell r="E178" t="str">
            <v xml:space="preserve">      Niederkassel, Stadt</v>
          </cell>
        </row>
        <row r="179">
          <cell r="A179">
            <v>53820480</v>
          </cell>
          <cell r="B179">
            <v>2015</v>
          </cell>
          <cell r="C179">
            <v>27224</v>
          </cell>
          <cell r="D179">
            <v>5382048</v>
          </cell>
          <cell r="E179" t="str">
            <v xml:space="preserve">      Rheinbach, Stadt</v>
          </cell>
        </row>
        <row r="180">
          <cell r="A180">
            <v>53820520</v>
          </cell>
          <cell r="B180">
            <v>2015</v>
          </cell>
          <cell r="C180">
            <v>10461</v>
          </cell>
          <cell r="D180">
            <v>5382052</v>
          </cell>
          <cell r="E180" t="str">
            <v xml:space="preserve">      Ruppichteroth</v>
          </cell>
        </row>
        <row r="181">
          <cell r="A181">
            <v>53820560</v>
          </cell>
          <cell r="B181">
            <v>2015</v>
          </cell>
          <cell r="C181">
            <v>55709</v>
          </cell>
          <cell r="D181">
            <v>5382056</v>
          </cell>
          <cell r="E181" t="str">
            <v xml:space="preserve">      Sankt Augustin, Stadt</v>
          </cell>
        </row>
        <row r="182">
          <cell r="A182">
            <v>53820600</v>
          </cell>
          <cell r="B182">
            <v>2015</v>
          </cell>
          <cell r="C182">
            <v>41016</v>
          </cell>
          <cell r="D182">
            <v>5382060</v>
          </cell>
          <cell r="E182" t="str">
            <v xml:space="preserve">      Siegburg, Stadt</v>
          </cell>
        </row>
        <row r="183">
          <cell r="A183">
            <v>53820640</v>
          </cell>
          <cell r="B183">
            <v>2015</v>
          </cell>
          <cell r="C183">
            <v>18204</v>
          </cell>
          <cell r="D183">
            <v>5382064</v>
          </cell>
          <cell r="E183" t="str">
            <v xml:space="preserve">      Swisttal</v>
          </cell>
        </row>
        <row r="184">
          <cell r="A184">
            <v>53820680</v>
          </cell>
          <cell r="B184">
            <v>2015</v>
          </cell>
          <cell r="C184">
            <v>74400</v>
          </cell>
          <cell r="D184">
            <v>5382068</v>
          </cell>
          <cell r="E184" t="str">
            <v xml:space="preserve">      Troisdorf, Stadt</v>
          </cell>
        </row>
        <row r="185">
          <cell r="A185">
            <v>53820720</v>
          </cell>
          <cell r="B185">
            <v>2015</v>
          </cell>
          <cell r="C185">
            <v>20457</v>
          </cell>
          <cell r="D185">
            <v>5382072</v>
          </cell>
          <cell r="E185" t="str">
            <v xml:space="preserve">      Wachtberg</v>
          </cell>
        </row>
        <row r="186">
          <cell r="A186">
            <v>53820760</v>
          </cell>
          <cell r="B186">
            <v>2015</v>
          </cell>
          <cell r="C186">
            <v>18931</v>
          </cell>
          <cell r="D186">
            <v>5382076</v>
          </cell>
          <cell r="E186" t="str">
            <v xml:space="preserve">      Windeck</v>
          </cell>
        </row>
        <row r="187">
          <cell r="A187">
            <v>55000000</v>
          </cell>
          <cell r="B187">
            <v>2015</v>
          </cell>
          <cell r="C187">
            <v>2614229</v>
          </cell>
          <cell r="D187">
            <v>55</v>
          </cell>
          <cell r="E187" t="str">
            <v xml:space="preserve">  Münster, Regierungsbezirk</v>
          </cell>
        </row>
        <row r="188">
          <cell r="A188">
            <v>55120000</v>
          </cell>
          <cell r="B188">
            <v>2015</v>
          </cell>
          <cell r="C188">
            <v>117143</v>
          </cell>
          <cell r="D188">
            <v>5512</v>
          </cell>
          <cell r="E188" t="str">
            <v xml:space="preserve">    Bottrop, krfr. Stadt</v>
          </cell>
        </row>
        <row r="189">
          <cell r="A189">
            <v>55130000</v>
          </cell>
          <cell r="B189">
            <v>2015</v>
          </cell>
          <cell r="C189">
            <v>260368</v>
          </cell>
          <cell r="D189">
            <v>5513</v>
          </cell>
          <cell r="E189" t="str">
            <v xml:space="preserve">    Gelsenkirchen, krfr. Stadt</v>
          </cell>
        </row>
        <row r="190">
          <cell r="A190">
            <v>55150000</v>
          </cell>
          <cell r="B190">
            <v>2015</v>
          </cell>
          <cell r="C190">
            <v>310039</v>
          </cell>
          <cell r="D190">
            <v>5515</v>
          </cell>
          <cell r="E190" t="str">
            <v xml:space="preserve">    Münster, krfr. Stadt</v>
          </cell>
        </row>
        <row r="191">
          <cell r="A191">
            <v>55540000</v>
          </cell>
          <cell r="B191">
            <v>2015</v>
          </cell>
          <cell r="C191">
            <v>369666</v>
          </cell>
          <cell r="D191">
            <v>5554</v>
          </cell>
          <cell r="E191" t="str">
            <v xml:space="preserve">    Borken, Kreis</v>
          </cell>
        </row>
        <row r="192">
          <cell r="A192">
            <v>55540040</v>
          </cell>
          <cell r="B192">
            <v>2015</v>
          </cell>
          <cell r="C192">
            <v>39277</v>
          </cell>
          <cell r="D192">
            <v>5554004</v>
          </cell>
          <cell r="E192" t="str">
            <v xml:space="preserve">      Ahaus, Stadt</v>
          </cell>
        </row>
        <row r="193">
          <cell r="A193">
            <v>55540080</v>
          </cell>
          <cell r="B193">
            <v>2015</v>
          </cell>
          <cell r="C193">
            <v>71443</v>
          </cell>
          <cell r="D193">
            <v>5554008</v>
          </cell>
          <cell r="E193" t="str">
            <v xml:space="preserve">      Bocholt, Stadt</v>
          </cell>
        </row>
        <row r="194">
          <cell r="A194">
            <v>55540120</v>
          </cell>
          <cell r="B194">
            <v>2015</v>
          </cell>
          <cell r="C194">
            <v>42272</v>
          </cell>
          <cell r="D194">
            <v>5554012</v>
          </cell>
          <cell r="E194" t="str">
            <v xml:space="preserve">      Borken, Stadt</v>
          </cell>
        </row>
        <row r="195">
          <cell r="A195">
            <v>55540160</v>
          </cell>
          <cell r="B195">
            <v>2015</v>
          </cell>
          <cell r="C195">
            <v>17118</v>
          </cell>
          <cell r="D195">
            <v>5554016</v>
          </cell>
          <cell r="E195" t="str">
            <v xml:space="preserve">      Gescher, Stadt</v>
          </cell>
        </row>
        <row r="196">
          <cell r="A196">
            <v>55540200</v>
          </cell>
          <cell r="B196">
            <v>2015</v>
          </cell>
          <cell r="C196">
            <v>47010</v>
          </cell>
          <cell r="D196">
            <v>5554020</v>
          </cell>
          <cell r="E196" t="str">
            <v xml:space="preserve">      Gronau (Westf.), Stadt</v>
          </cell>
        </row>
        <row r="197">
          <cell r="A197">
            <v>55540240</v>
          </cell>
          <cell r="B197">
            <v>2015</v>
          </cell>
          <cell r="C197">
            <v>8505</v>
          </cell>
          <cell r="D197">
            <v>5554024</v>
          </cell>
          <cell r="E197" t="str">
            <v xml:space="preserve">      Heek</v>
          </cell>
        </row>
        <row r="198">
          <cell r="A198">
            <v>55540280</v>
          </cell>
          <cell r="B198">
            <v>2015</v>
          </cell>
          <cell r="C198">
            <v>8152</v>
          </cell>
          <cell r="D198">
            <v>5554028</v>
          </cell>
          <cell r="E198" t="str">
            <v xml:space="preserve">      Heiden</v>
          </cell>
        </row>
        <row r="199">
          <cell r="A199">
            <v>55540320</v>
          </cell>
          <cell r="B199">
            <v>2015</v>
          </cell>
          <cell r="C199">
            <v>10736</v>
          </cell>
          <cell r="D199">
            <v>5554032</v>
          </cell>
          <cell r="E199" t="str">
            <v xml:space="preserve">      Isselburg, Stadt</v>
          </cell>
        </row>
        <row r="200">
          <cell r="A200">
            <v>55540360</v>
          </cell>
          <cell r="B200">
            <v>2015</v>
          </cell>
          <cell r="C200">
            <v>7254</v>
          </cell>
          <cell r="D200">
            <v>5554036</v>
          </cell>
          <cell r="E200" t="str">
            <v xml:space="preserve">      Legden</v>
          </cell>
        </row>
        <row r="201">
          <cell r="A201">
            <v>55540400</v>
          </cell>
          <cell r="B201">
            <v>2015</v>
          </cell>
          <cell r="C201">
            <v>11378</v>
          </cell>
          <cell r="D201">
            <v>5554040</v>
          </cell>
          <cell r="E201" t="str">
            <v xml:space="preserve">      Raesfeld</v>
          </cell>
        </row>
        <row r="202">
          <cell r="A202">
            <v>55540440</v>
          </cell>
          <cell r="B202">
            <v>2015</v>
          </cell>
          <cell r="C202">
            <v>14532</v>
          </cell>
          <cell r="D202">
            <v>5554044</v>
          </cell>
          <cell r="E202" t="str">
            <v xml:space="preserve">      Reken</v>
          </cell>
        </row>
        <row r="203">
          <cell r="A203">
            <v>55540480</v>
          </cell>
          <cell r="B203">
            <v>2015</v>
          </cell>
          <cell r="C203">
            <v>19284</v>
          </cell>
          <cell r="D203">
            <v>5554048</v>
          </cell>
          <cell r="E203" t="str">
            <v xml:space="preserve">      Rhede, Stadt</v>
          </cell>
        </row>
        <row r="204">
          <cell r="A204">
            <v>55540520</v>
          </cell>
          <cell r="B204">
            <v>2015</v>
          </cell>
          <cell r="C204">
            <v>7280</v>
          </cell>
          <cell r="D204">
            <v>5554052</v>
          </cell>
          <cell r="E204" t="str">
            <v xml:space="preserve">      Schöppingen</v>
          </cell>
        </row>
        <row r="205">
          <cell r="A205">
            <v>55540560</v>
          </cell>
          <cell r="B205">
            <v>2015</v>
          </cell>
          <cell r="C205">
            <v>20411</v>
          </cell>
          <cell r="D205">
            <v>5554056</v>
          </cell>
          <cell r="E205" t="str">
            <v xml:space="preserve">      Stadtlohn, Stadt</v>
          </cell>
        </row>
        <row r="206">
          <cell r="A206">
            <v>55540600</v>
          </cell>
          <cell r="B206">
            <v>2015</v>
          </cell>
          <cell r="C206">
            <v>9134</v>
          </cell>
          <cell r="D206">
            <v>5554060</v>
          </cell>
          <cell r="E206" t="str">
            <v xml:space="preserve">      Südlohn</v>
          </cell>
        </row>
        <row r="207">
          <cell r="A207">
            <v>55540640</v>
          </cell>
          <cell r="B207">
            <v>2015</v>
          </cell>
          <cell r="C207">
            <v>13192</v>
          </cell>
          <cell r="D207">
            <v>5554064</v>
          </cell>
          <cell r="E207" t="str">
            <v xml:space="preserve">      Velen, Stadt</v>
          </cell>
        </row>
        <row r="208">
          <cell r="A208">
            <v>55540680</v>
          </cell>
          <cell r="B208">
            <v>2015</v>
          </cell>
          <cell r="C208">
            <v>22688</v>
          </cell>
          <cell r="D208">
            <v>5554068</v>
          </cell>
          <cell r="E208" t="str">
            <v xml:space="preserve">      Vreden, Stadt</v>
          </cell>
        </row>
        <row r="209">
          <cell r="A209">
            <v>55580000</v>
          </cell>
          <cell r="B209">
            <v>2015</v>
          </cell>
          <cell r="C209">
            <v>218401</v>
          </cell>
          <cell r="D209">
            <v>5558</v>
          </cell>
          <cell r="E209" t="str">
            <v xml:space="preserve">    Coesfeld, Kreis</v>
          </cell>
        </row>
        <row r="210">
          <cell r="A210">
            <v>55580040</v>
          </cell>
          <cell r="B210">
            <v>2015</v>
          </cell>
          <cell r="C210">
            <v>15253</v>
          </cell>
          <cell r="D210">
            <v>5558004</v>
          </cell>
          <cell r="E210" t="str">
            <v xml:space="preserve">      Ascheberg</v>
          </cell>
        </row>
        <row r="211">
          <cell r="A211">
            <v>55580080</v>
          </cell>
          <cell r="B211">
            <v>2015</v>
          </cell>
          <cell r="C211">
            <v>11593</v>
          </cell>
          <cell r="D211">
            <v>5558008</v>
          </cell>
          <cell r="E211" t="str">
            <v xml:space="preserve">      Billerbeck, Stadt</v>
          </cell>
        </row>
        <row r="212">
          <cell r="A212">
            <v>55580120</v>
          </cell>
          <cell r="B212">
            <v>2015</v>
          </cell>
          <cell r="C212">
            <v>36116</v>
          </cell>
          <cell r="D212">
            <v>5558012</v>
          </cell>
          <cell r="E212" t="str">
            <v xml:space="preserve">      Coesfeld, Stadt</v>
          </cell>
        </row>
        <row r="213">
          <cell r="A213">
            <v>55580160</v>
          </cell>
          <cell r="B213">
            <v>2015</v>
          </cell>
          <cell r="C213">
            <v>46613</v>
          </cell>
          <cell r="D213">
            <v>5558016</v>
          </cell>
          <cell r="E213" t="str">
            <v xml:space="preserve">      Dülmen, Stadt</v>
          </cell>
        </row>
        <row r="214">
          <cell r="A214">
            <v>55580200</v>
          </cell>
          <cell r="B214">
            <v>2015</v>
          </cell>
          <cell r="C214">
            <v>11689</v>
          </cell>
          <cell r="D214">
            <v>5558020</v>
          </cell>
          <cell r="E214" t="str">
            <v xml:space="preserve">      Havixbeck</v>
          </cell>
        </row>
        <row r="215">
          <cell r="A215">
            <v>55580240</v>
          </cell>
          <cell r="B215">
            <v>2015</v>
          </cell>
          <cell r="C215">
            <v>24263</v>
          </cell>
          <cell r="D215">
            <v>5558024</v>
          </cell>
          <cell r="E215" t="str">
            <v xml:space="preserve">      Lüdinghausen, Stadt</v>
          </cell>
        </row>
        <row r="216">
          <cell r="A216">
            <v>55580280</v>
          </cell>
          <cell r="B216">
            <v>2015</v>
          </cell>
          <cell r="C216">
            <v>9781</v>
          </cell>
          <cell r="D216">
            <v>5558028</v>
          </cell>
          <cell r="E216" t="str">
            <v xml:space="preserve">      Nordkirchen</v>
          </cell>
        </row>
        <row r="217">
          <cell r="A217">
            <v>55580320</v>
          </cell>
          <cell r="B217">
            <v>2015</v>
          </cell>
          <cell r="C217">
            <v>19436</v>
          </cell>
          <cell r="D217">
            <v>5558032</v>
          </cell>
          <cell r="E217" t="str">
            <v xml:space="preserve">      Nottuln</v>
          </cell>
        </row>
        <row r="218">
          <cell r="A218">
            <v>55580360</v>
          </cell>
          <cell r="B218">
            <v>2015</v>
          </cell>
          <cell r="C218">
            <v>12490</v>
          </cell>
          <cell r="D218">
            <v>5558036</v>
          </cell>
          <cell r="E218" t="str">
            <v xml:space="preserve">      Olfen, Stadt</v>
          </cell>
        </row>
        <row r="219">
          <cell r="A219">
            <v>55580400</v>
          </cell>
          <cell r="B219">
            <v>2015</v>
          </cell>
          <cell r="C219">
            <v>10712</v>
          </cell>
          <cell r="D219">
            <v>5558040</v>
          </cell>
          <cell r="E219" t="str">
            <v xml:space="preserve">      Rosendahl</v>
          </cell>
        </row>
        <row r="220">
          <cell r="A220">
            <v>55580440</v>
          </cell>
          <cell r="B220">
            <v>2015</v>
          </cell>
          <cell r="C220">
            <v>20455</v>
          </cell>
          <cell r="D220">
            <v>5558044</v>
          </cell>
          <cell r="E220" t="str">
            <v xml:space="preserve">      Senden</v>
          </cell>
        </row>
        <row r="221">
          <cell r="A221">
            <v>55620000</v>
          </cell>
          <cell r="B221">
            <v>2015</v>
          </cell>
          <cell r="C221">
            <v>617807</v>
          </cell>
          <cell r="D221">
            <v>5562</v>
          </cell>
          <cell r="E221" t="str">
            <v xml:space="preserve">    Recklinghausen, Kreis</v>
          </cell>
        </row>
        <row r="222">
          <cell r="A222">
            <v>55620040</v>
          </cell>
          <cell r="B222">
            <v>2015</v>
          </cell>
          <cell r="C222">
            <v>74220</v>
          </cell>
          <cell r="D222">
            <v>5562004</v>
          </cell>
          <cell r="E222" t="str">
            <v xml:space="preserve">      Castrop-Rauxel, Stadt</v>
          </cell>
        </row>
        <row r="223">
          <cell r="A223">
            <v>55620080</v>
          </cell>
          <cell r="B223">
            <v>2015</v>
          </cell>
          <cell r="C223">
            <v>34521</v>
          </cell>
          <cell r="D223">
            <v>5562008</v>
          </cell>
          <cell r="E223" t="str">
            <v xml:space="preserve">      Datteln, Stadt</v>
          </cell>
        </row>
        <row r="224">
          <cell r="A224">
            <v>55620120</v>
          </cell>
          <cell r="B224">
            <v>2015</v>
          </cell>
          <cell r="C224">
            <v>75431</v>
          </cell>
          <cell r="D224">
            <v>5562012</v>
          </cell>
          <cell r="E224" t="str">
            <v xml:space="preserve">      Dorsten, Stadt</v>
          </cell>
        </row>
        <row r="225">
          <cell r="A225">
            <v>55620140</v>
          </cell>
          <cell r="B225">
            <v>2015</v>
          </cell>
          <cell r="C225">
            <v>75455</v>
          </cell>
          <cell r="D225">
            <v>5562014</v>
          </cell>
          <cell r="E225" t="str">
            <v xml:space="preserve">      Gladbeck, Stadt</v>
          </cell>
        </row>
        <row r="226">
          <cell r="A226">
            <v>55620160</v>
          </cell>
          <cell r="B226">
            <v>2015</v>
          </cell>
          <cell r="C226">
            <v>38020</v>
          </cell>
          <cell r="D226">
            <v>5562016</v>
          </cell>
          <cell r="E226" t="str">
            <v xml:space="preserve">      Haltern am See, Stadt</v>
          </cell>
        </row>
        <row r="227">
          <cell r="A227">
            <v>55620200</v>
          </cell>
          <cell r="B227">
            <v>2015</v>
          </cell>
          <cell r="C227">
            <v>61163</v>
          </cell>
          <cell r="D227">
            <v>5562020</v>
          </cell>
          <cell r="E227" t="str">
            <v xml:space="preserve">      Herten, Stadt</v>
          </cell>
        </row>
        <row r="228">
          <cell r="A228">
            <v>55620240</v>
          </cell>
          <cell r="B228">
            <v>2015</v>
          </cell>
          <cell r="C228">
            <v>83926</v>
          </cell>
          <cell r="D228">
            <v>5562024</v>
          </cell>
          <cell r="E228" t="str">
            <v xml:space="preserve">      Marl, Stadt</v>
          </cell>
        </row>
        <row r="229">
          <cell r="A229">
            <v>55620280</v>
          </cell>
          <cell r="B229">
            <v>2015</v>
          </cell>
          <cell r="C229">
            <v>31387</v>
          </cell>
          <cell r="D229">
            <v>5562028</v>
          </cell>
          <cell r="E229" t="str">
            <v xml:space="preserve">      Oer-Erkenschwick, Stadt</v>
          </cell>
        </row>
        <row r="230">
          <cell r="A230">
            <v>55620320</v>
          </cell>
          <cell r="B230">
            <v>2015</v>
          </cell>
          <cell r="C230">
            <v>114330</v>
          </cell>
          <cell r="D230">
            <v>5562032</v>
          </cell>
          <cell r="E230" t="str">
            <v xml:space="preserve">      Recklinghausen, Stadt</v>
          </cell>
        </row>
        <row r="231">
          <cell r="A231">
            <v>55620360</v>
          </cell>
          <cell r="B231">
            <v>2015</v>
          </cell>
          <cell r="C231">
            <v>29354</v>
          </cell>
          <cell r="D231">
            <v>5562036</v>
          </cell>
          <cell r="E231" t="str">
            <v xml:space="preserve">      Waltrop, Stadt</v>
          </cell>
        </row>
        <row r="232">
          <cell r="A232">
            <v>55660000</v>
          </cell>
          <cell r="B232">
            <v>2015</v>
          </cell>
          <cell r="C232">
            <v>443374</v>
          </cell>
          <cell r="D232">
            <v>5566</v>
          </cell>
          <cell r="E232" t="str">
            <v xml:space="preserve">    Steinfurt, Kreis</v>
          </cell>
        </row>
        <row r="233">
          <cell r="A233">
            <v>55660040</v>
          </cell>
          <cell r="B233">
            <v>2015</v>
          </cell>
          <cell r="C233">
            <v>10315</v>
          </cell>
          <cell r="D233">
            <v>5566004</v>
          </cell>
          <cell r="E233" t="str">
            <v xml:space="preserve">      Altenberge</v>
          </cell>
        </row>
        <row r="234">
          <cell r="A234">
            <v>55660080</v>
          </cell>
          <cell r="B234">
            <v>2015</v>
          </cell>
          <cell r="C234">
            <v>36320</v>
          </cell>
          <cell r="D234">
            <v>5566008</v>
          </cell>
          <cell r="E234" t="str">
            <v xml:space="preserve">      Emsdetten, Stadt</v>
          </cell>
        </row>
        <row r="235">
          <cell r="A235">
            <v>55660120</v>
          </cell>
          <cell r="B235">
            <v>2015</v>
          </cell>
          <cell r="C235">
            <v>36674</v>
          </cell>
          <cell r="D235">
            <v>5566012</v>
          </cell>
          <cell r="E235" t="str">
            <v xml:space="preserve">      Greven, Stadt</v>
          </cell>
        </row>
        <row r="236">
          <cell r="A236">
            <v>55660160</v>
          </cell>
          <cell r="B236">
            <v>2015</v>
          </cell>
          <cell r="C236">
            <v>19995</v>
          </cell>
          <cell r="D236">
            <v>5566016</v>
          </cell>
          <cell r="E236" t="str">
            <v xml:space="preserve">      Hörstel, Stadt</v>
          </cell>
        </row>
        <row r="237">
          <cell r="A237">
            <v>55660200</v>
          </cell>
          <cell r="B237">
            <v>2015</v>
          </cell>
          <cell r="C237">
            <v>7642</v>
          </cell>
          <cell r="D237">
            <v>5566020</v>
          </cell>
          <cell r="E237" t="str">
            <v xml:space="preserve">      Hopsten</v>
          </cell>
        </row>
        <row r="238">
          <cell r="A238">
            <v>55660240</v>
          </cell>
          <cell r="B238">
            <v>2015</v>
          </cell>
          <cell r="C238">
            <v>6447</v>
          </cell>
          <cell r="D238">
            <v>5566024</v>
          </cell>
          <cell r="E238" t="str">
            <v xml:space="preserve">      Horstmar, Stadt</v>
          </cell>
        </row>
        <row r="239">
          <cell r="A239">
            <v>55660280</v>
          </cell>
          <cell r="B239">
            <v>2015</v>
          </cell>
          <cell r="C239">
            <v>50935</v>
          </cell>
          <cell r="D239">
            <v>5566028</v>
          </cell>
          <cell r="E239" t="str">
            <v xml:space="preserve">      Ibbenbüren, Stadt</v>
          </cell>
        </row>
        <row r="240">
          <cell r="A240">
            <v>55660320</v>
          </cell>
          <cell r="B240">
            <v>2015</v>
          </cell>
          <cell r="C240">
            <v>6694</v>
          </cell>
          <cell r="D240">
            <v>5566032</v>
          </cell>
          <cell r="E240" t="str">
            <v xml:space="preserve">      Ladbergen</v>
          </cell>
        </row>
        <row r="241">
          <cell r="A241">
            <v>55660360</v>
          </cell>
          <cell r="B241">
            <v>2015</v>
          </cell>
          <cell r="C241">
            <v>6721</v>
          </cell>
          <cell r="D241">
            <v>5566036</v>
          </cell>
          <cell r="E241" t="str">
            <v xml:space="preserve">      Laer</v>
          </cell>
        </row>
        <row r="242">
          <cell r="A242">
            <v>55660400</v>
          </cell>
          <cell r="B242">
            <v>2015</v>
          </cell>
          <cell r="C242">
            <v>22461</v>
          </cell>
          <cell r="D242">
            <v>5566040</v>
          </cell>
          <cell r="E242" t="str">
            <v xml:space="preserve">      Lengerich, Stadt</v>
          </cell>
        </row>
        <row r="243">
          <cell r="A243">
            <v>55660440</v>
          </cell>
          <cell r="B243">
            <v>2015</v>
          </cell>
          <cell r="C243">
            <v>8559</v>
          </cell>
          <cell r="D243">
            <v>5566044</v>
          </cell>
          <cell r="E243" t="str">
            <v xml:space="preserve">      Lienen</v>
          </cell>
        </row>
        <row r="244">
          <cell r="A244">
            <v>55660480</v>
          </cell>
          <cell r="B244">
            <v>2015</v>
          </cell>
          <cell r="C244">
            <v>14175</v>
          </cell>
          <cell r="D244">
            <v>5566048</v>
          </cell>
          <cell r="E244" t="str">
            <v xml:space="preserve">      Lotte</v>
          </cell>
        </row>
        <row r="245">
          <cell r="A245">
            <v>55660520</v>
          </cell>
          <cell r="B245">
            <v>2015</v>
          </cell>
          <cell r="C245">
            <v>6461</v>
          </cell>
          <cell r="D245">
            <v>5566052</v>
          </cell>
          <cell r="E245" t="str">
            <v xml:space="preserve">      Metelen</v>
          </cell>
        </row>
        <row r="246">
          <cell r="A246">
            <v>55660560</v>
          </cell>
          <cell r="B246">
            <v>2015</v>
          </cell>
          <cell r="C246">
            <v>11815</v>
          </cell>
          <cell r="D246">
            <v>5566056</v>
          </cell>
          <cell r="E246" t="str">
            <v xml:space="preserve">      Mettingen</v>
          </cell>
        </row>
        <row r="247">
          <cell r="A247">
            <v>55660600</v>
          </cell>
          <cell r="B247">
            <v>2015</v>
          </cell>
          <cell r="C247">
            <v>13743</v>
          </cell>
          <cell r="D247">
            <v>5566060</v>
          </cell>
          <cell r="E247" t="str">
            <v xml:space="preserve">      Neuenkirchen</v>
          </cell>
        </row>
        <row r="248">
          <cell r="A248">
            <v>55660640</v>
          </cell>
          <cell r="B248">
            <v>2015</v>
          </cell>
          <cell r="C248">
            <v>9388</v>
          </cell>
          <cell r="D248">
            <v>5566064</v>
          </cell>
          <cell r="E248" t="str">
            <v xml:space="preserve">      Nordwalde</v>
          </cell>
        </row>
        <row r="249">
          <cell r="A249">
            <v>55660680</v>
          </cell>
          <cell r="B249">
            <v>2015</v>
          </cell>
          <cell r="C249">
            <v>19599</v>
          </cell>
          <cell r="D249">
            <v>5566068</v>
          </cell>
          <cell r="E249" t="str">
            <v xml:space="preserve">      Ochtrup, Stadt</v>
          </cell>
        </row>
        <row r="250">
          <cell r="A250">
            <v>55660720</v>
          </cell>
          <cell r="B250">
            <v>2015</v>
          </cell>
          <cell r="C250">
            <v>11363</v>
          </cell>
          <cell r="D250">
            <v>5566072</v>
          </cell>
          <cell r="E250" t="str">
            <v xml:space="preserve">      Recke</v>
          </cell>
        </row>
        <row r="251">
          <cell r="A251">
            <v>55660760</v>
          </cell>
          <cell r="B251">
            <v>2015</v>
          </cell>
          <cell r="C251">
            <v>74852</v>
          </cell>
          <cell r="D251">
            <v>5566076</v>
          </cell>
          <cell r="E251" t="str">
            <v xml:space="preserve">      Rheine, Stadt</v>
          </cell>
        </row>
        <row r="252">
          <cell r="A252">
            <v>55660800</v>
          </cell>
          <cell r="B252">
            <v>2015</v>
          </cell>
          <cell r="C252">
            <v>7191</v>
          </cell>
          <cell r="D252">
            <v>5566080</v>
          </cell>
          <cell r="E252" t="str">
            <v xml:space="preserve">      Saerbeck</v>
          </cell>
        </row>
        <row r="253">
          <cell r="A253">
            <v>55660840</v>
          </cell>
          <cell r="B253">
            <v>2015</v>
          </cell>
          <cell r="C253">
            <v>33682</v>
          </cell>
          <cell r="D253">
            <v>5566084</v>
          </cell>
          <cell r="E253" t="str">
            <v xml:space="preserve">      Steinfurt, Stadt</v>
          </cell>
        </row>
        <row r="254">
          <cell r="A254">
            <v>55660880</v>
          </cell>
          <cell r="B254">
            <v>2015</v>
          </cell>
          <cell r="C254">
            <v>9062</v>
          </cell>
          <cell r="D254">
            <v>5566088</v>
          </cell>
          <cell r="E254" t="str">
            <v xml:space="preserve">      Tecklenburg, Stadt</v>
          </cell>
        </row>
        <row r="255">
          <cell r="A255">
            <v>55660920</v>
          </cell>
          <cell r="B255">
            <v>2015</v>
          </cell>
          <cell r="C255">
            <v>11178</v>
          </cell>
          <cell r="D255">
            <v>5566092</v>
          </cell>
          <cell r="E255" t="str">
            <v xml:space="preserve">      Westerkappeln</v>
          </cell>
        </row>
        <row r="256">
          <cell r="A256">
            <v>55660960</v>
          </cell>
          <cell r="B256">
            <v>2015</v>
          </cell>
          <cell r="C256">
            <v>8102</v>
          </cell>
          <cell r="D256">
            <v>5566096</v>
          </cell>
          <cell r="E256" t="str">
            <v xml:space="preserve">      Wettringen</v>
          </cell>
        </row>
        <row r="257">
          <cell r="A257">
            <v>55700000</v>
          </cell>
          <cell r="B257">
            <v>2015</v>
          </cell>
          <cell r="C257">
            <v>277431</v>
          </cell>
          <cell r="D257">
            <v>5570</v>
          </cell>
          <cell r="E257" t="str">
            <v xml:space="preserve">    Warendorf, Kreis</v>
          </cell>
        </row>
        <row r="258">
          <cell r="A258">
            <v>55700040</v>
          </cell>
          <cell r="B258">
            <v>2015</v>
          </cell>
          <cell r="C258">
            <v>52287</v>
          </cell>
          <cell r="D258">
            <v>5570004</v>
          </cell>
          <cell r="E258" t="str">
            <v xml:space="preserve">      Ahlen, Stadt</v>
          </cell>
        </row>
        <row r="259">
          <cell r="A259">
            <v>55700080</v>
          </cell>
          <cell r="B259">
            <v>2015</v>
          </cell>
          <cell r="C259">
            <v>36560</v>
          </cell>
          <cell r="D259">
            <v>5570008</v>
          </cell>
          <cell r="E259" t="str">
            <v xml:space="preserve">      Beckum, Stadt</v>
          </cell>
        </row>
        <row r="260">
          <cell r="A260">
            <v>55700120</v>
          </cell>
          <cell r="B260">
            <v>2015</v>
          </cell>
          <cell r="C260">
            <v>6380</v>
          </cell>
          <cell r="D260">
            <v>5570012</v>
          </cell>
          <cell r="E260" t="str">
            <v xml:space="preserve">      Beelen</v>
          </cell>
        </row>
        <row r="261">
          <cell r="A261">
            <v>55700160</v>
          </cell>
          <cell r="B261">
            <v>2015</v>
          </cell>
          <cell r="C261">
            <v>15542</v>
          </cell>
          <cell r="D261">
            <v>5570016</v>
          </cell>
          <cell r="E261" t="str">
            <v xml:space="preserve">      Drensteinfurt, Stadt</v>
          </cell>
        </row>
        <row r="262">
          <cell r="A262">
            <v>55700200</v>
          </cell>
          <cell r="B262">
            <v>2015</v>
          </cell>
          <cell r="C262">
            <v>20037</v>
          </cell>
          <cell r="D262">
            <v>5570020</v>
          </cell>
          <cell r="E262" t="str">
            <v xml:space="preserve">      Ennigerloh, Stadt</v>
          </cell>
        </row>
        <row r="263">
          <cell r="A263">
            <v>55700240</v>
          </cell>
          <cell r="B263">
            <v>2015</v>
          </cell>
          <cell r="C263">
            <v>9583</v>
          </cell>
          <cell r="D263">
            <v>5570024</v>
          </cell>
          <cell r="E263" t="str">
            <v xml:space="preserve">      Everswinkel</v>
          </cell>
        </row>
        <row r="264">
          <cell r="A264">
            <v>55700280</v>
          </cell>
          <cell r="B264">
            <v>2015</v>
          </cell>
          <cell r="C264">
            <v>29299</v>
          </cell>
          <cell r="D264">
            <v>5570028</v>
          </cell>
          <cell r="E264" t="str">
            <v xml:space="preserve">      Oelde, Stadt</v>
          </cell>
        </row>
        <row r="265">
          <cell r="A265">
            <v>55700320</v>
          </cell>
          <cell r="B265">
            <v>2015</v>
          </cell>
          <cell r="C265">
            <v>10873</v>
          </cell>
          <cell r="D265">
            <v>5570032</v>
          </cell>
          <cell r="E265" t="str">
            <v xml:space="preserve">      Ostbevern</v>
          </cell>
        </row>
        <row r="266">
          <cell r="A266">
            <v>55700360</v>
          </cell>
          <cell r="B266">
            <v>2015</v>
          </cell>
          <cell r="C266">
            <v>14403</v>
          </cell>
          <cell r="D266">
            <v>5570036</v>
          </cell>
          <cell r="E266" t="str">
            <v xml:space="preserve">      Sassenberg, Stadt</v>
          </cell>
        </row>
        <row r="267">
          <cell r="A267">
            <v>55700400</v>
          </cell>
          <cell r="B267">
            <v>2015</v>
          </cell>
          <cell r="C267">
            <v>13218</v>
          </cell>
          <cell r="D267">
            <v>5570040</v>
          </cell>
          <cell r="E267" t="str">
            <v xml:space="preserve">      Sendenhorst, Stadt</v>
          </cell>
        </row>
        <row r="268">
          <cell r="A268">
            <v>55700440</v>
          </cell>
          <cell r="B268">
            <v>2015</v>
          </cell>
          <cell r="C268">
            <v>19557</v>
          </cell>
          <cell r="D268">
            <v>5570044</v>
          </cell>
          <cell r="E268" t="str">
            <v xml:space="preserve">      Telgte, Stadt</v>
          </cell>
        </row>
        <row r="269">
          <cell r="A269">
            <v>55700480</v>
          </cell>
          <cell r="B269">
            <v>2015</v>
          </cell>
          <cell r="C269">
            <v>12443</v>
          </cell>
          <cell r="D269">
            <v>5570048</v>
          </cell>
          <cell r="E269" t="str">
            <v xml:space="preserve">      Wadersloh</v>
          </cell>
        </row>
        <row r="270">
          <cell r="A270">
            <v>55700520</v>
          </cell>
          <cell r="B270">
            <v>2015</v>
          </cell>
          <cell r="C270">
            <v>37249</v>
          </cell>
          <cell r="D270">
            <v>5570052</v>
          </cell>
          <cell r="E270" t="str">
            <v xml:space="preserve">      Warendorf, Stadt</v>
          </cell>
        </row>
        <row r="271">
          <cell r="A271">
            <v>57000000</v>
          </cell>
          <cell r="B271">
            <v>2015</v>
          </cell>
          <cell r="C271">
            <v>2057996</v>
          </cell>
          <cell r="D271">
            <v>57</v>
          </cell>
          <cell r="E271" t="str">
            <v xml:space="preserve">  Detmold, Regierungsbezirk</v>
          </cell>
        </row>
        <row r="272">
          <cell r="A272">
            <v>57110000</v>
          </cell>
          <cell r="B272">
            <v>2015</v>
          </cell>
          <cell r="C272">
            <v>333090</v>
          </cell>
          <cell r="D272">
            <v>5711</v>
          </cell>
          <cell r="E272" t="str">
            <v xml:space="preserve">    Bielefeld, krfr. Stadt</v>
          </cell>
        </row>
        <row r="273">
          <cell r="A273">
            <v>57540000</v>
          </cell>
          <cell r="B273">
            <v>2015</v>
          </cell>
          <cell r="C273">
            <v>360642</v>
          </cell>
          <cell r="D273">
            <v>5754</v>
          </cell>
          <cell r="E273" t="str">
            <v xml:space="preserve">    Gütersloh, Kreis</v>
          </cell>
        </row>
        <row r="274">
          <cell r="A274">
            <v>57540040</v>
          </cell>
          <cell r="B274">
            <v>2015</v>
          </cell>
          <cell r="C274">
            <v>8801</v>
          </cell>
          <cell r="D274">
            <v>5754004</v>
          </cell>
          <cell r="E274" t="str">
            <v xml:space="preserve">      Borgholzhausen, Stadt</v>
          </cell>
        </row>
        <row r="275">
          <cell r="A275">
            <v>57540080</v>
          </cell>
          <cell r="B275">
            <v>2015</v>
          </cell>
          <cell r="C275">
            <v>97586</v>
          </cell>
          <cell r="D275">
            <v>5754008</v>
          </cell>
          <cell r="E275" t="str">
            <v xml:space="preserve">      Gütersloh, Stadt</v>
          </cell>
        </row>
        <row r="276">
          <cell r="A276">
            <v>57540120</v>
          </cell>
          <cell r="B276">
            <v>2015</v>
          </cell>
          <cell r="C276">
            <v>21709</v>
          </cell>
          <cell r="D276">
            <v>5754012</v>
          </cell>
          <cell r="E276" t="str">
            <v xml:space="preserve">      Halle (Westf.), Stadt</v>
          </cell>
        </row>
        <row r="277">
          <cell r="A277">
            <v>57540160</v>
          </cell>
          <cell r="B277">
            <v>2015</v>
          </cell>
          <cell r="C277">
            <v>24769</v>
          </cell>
          <cell r="D277">
            <v>5754016</v>
          </cell>
          <cell r="E277" t="str">
            <v xml:space="preserve">      Harsewinkel, Stadt</v>
          </cell>
        </row>
        <row r="278">
          <cell r="A278">
            <v>57540200</v>
          </cell>
          <cell r="B278">
            <v>2015</v>
          </cell>
          <cell r="C278">
            <v>15965</v>
          </cell>
          <cell r="D278">
            <v>5754020</v>
          </cell>
          <cell r="E278" t="str">
            <v xml:space="preserve">      Herzebrock-Clarholz</v>
          </cell>
        </row>
        <row r="279">
          <cell r="A279">
            <v>57540240</v>
          </cell>
          <cell r="B279">
            <v>2015</v>
          </cell>
          <cell r="C279">
            <v>8375</v>
          </cell>
          <cell r="D279">
            <v>5754024</v>
          </cell>
          <cell r="E279" t="str">
            <v xml:space="preserve">      Langenberg</v>
          </cell>
        </row>
        <row r="280">
          <cell r="A280">
            <v>57540280</v>
          </cell>
          <cell r="B280">
            <v>2015</v>
          </cell>
          <cell r="C280">
            <v>48000</v>
          </cell>
          <cell r="D280">
            <v>5754028</v>
          </cell>
          <cell r="E280" t="str">
            <v xml:space="preserve">      Rheda-Wiedenbrück, Stadt</v>
          </cell>
        </row>
        <row r="281">
          <cell r="A281">
            <v>57540320</v>
          </cell>
          <cell r="B281">
            <v>2015</v>
          </cell>
          <cell r="C281">
            <v>29436</v>
          </cell>
          <cell r="D281">
            <v>5754032</v>
          </cell>
          <cell r="E281" t="str">
            <v xml:space="preserve">      Rietberg, Stadt</v>
          </cell>
        </row>
        <row r="282">
          <cell r="A282">
            <v>57540360</v>
          </cell>
          <cell r="B282">
            <v>2015</v>
          </cell>
          <cell r="C282">
            <v>27092</v>
          </cell>
          <cell r="D282">
            <v>5754036</v>
          </cell>
          <cell r="E282" t="str">
            <v xml:space="preserve">      Schloß Holte-Stukenbrock, Stadt</v>
          </cell>
        </row>
        <row r="283">
          <cell r="A283">
            <v>57540400</v>
          </cell>
          <cell r="B283">
            <v>2015</v>
          </cell>
          <cell r="C283">
            <v>20749</v>
          </cell>
          <cell r="D283">
            <v>5754040</v>
          </cell>
          <cell r="E283" t="str">
            <v xml:space="preserve">      Steinhagen</v>
          </cell>
        </row>
        <row r="284">
          <cell r="A284">
            <v>57540440</v>
          </cell>
          <cell r="B284">
            <v>2015</v>
          </cell>
          <cell r="C284">
            <v>25512</v>
          </cell>
          <cell r="D284">
            <v>5754044</v>
          </cell>
          <cell r="E284" t="str">
            <v xml:space="preserve">      Verl, Stadt</v>
          </cell>
        </row>
        <row r="285">
          <cell r="A285">
            <v>57540480</v>
          </cell>
          <cell r="B285">
            <v>2015</v>
          </cell>
          <cell r="C285">
            <v>21230</v>
          </cell>
          <cell r="D285">
            <v>5754048</v>
          </cell>
          <cell r="E285" t="str">
            <v xml:space="preserve">      Versmold, Stadt</v>
          </cell>
        </row>
        <row r="286">
          <cell r="A286">
            <v>57540520</v>
          </cell>
          <cell r="B286">
            <v>2015</v>
          </cell>
          <cell r="C286">
            <v>11418</v>
          </cell>
          <cell r="D286">
            <v>5754052</v>
          </cell>
          <cell r="E286" t="str">
            <v xml:space="preserve">      Werther (Westf.), Stadt</v>
          </cell>
        </row>
        <row r="287">
          <cell r="A287">
            <v>57580000</v>
          </cell>
          <cell r="B287">
            <v>2015</v>
          </cell>
          <cell r="C287">
            <v>252122</v>
          </cell>
          <cell r="D287">
            <v>5758</v>
          </cell>
          <cell r="E287" t="str">
            <v xml:space="preserve">    Herford, Kreis</v>
          </cell>
        </row>
        <row r="288">
          <cell r="A288">
            <v>57580040</v>
          </cell>
          <cell r="B288">
            <v>2015</v>
          </cell>
          <cell r="C288">
            <v>45615</v>
          </cell>
          <cell r="D288">
            <v>5758004</v>
          </cell>
          <cell r="E288" t="str">
            <v xml:space="preserve">      Bünde, Stadt</v>
          </cell>
        </row>
        <row r="289">
          <cell r="A289">
            <v>57580080</v>
          </cell>
          <cell r="B289">
            <v>2015</v>
          </cell>
          <cell r="C289">
            <v>20658</v>
          </cell>
          <cell r="D289">
            <v>5758008</v>
          </cell>
          <cell r="E289" t="str">
            <v xml:space="preserve">      Enger, Stadt</v>
          </cell>
        </row>
        <row r="290">
          <cell r="A290">
            <v>57580120</v>
          </cell>
          <cell r="B290">
            <v>2015</v>
          </cell>
          <cell r="C290">
            <v>66521</v>
          </cell>
          <cell r="D290">
            <v>5758012</v>
          </cell>
          <cell r="E290" t="str">
            <v xml:space="preserve">      Herford, Stadt</v>
          </cell>
        </row>
        <row r="291">
          <cell r="A291">
            <v>57580160</v>
          </cell>
          <cell r="B291">
            <v>2015</v>
          </cell>
          <cell r="C291">
            <v>19758</v>
          </cell>
          <cell r="D291">
            <v>5758016</v>
          </cell>
          <cell r="E291" t="str">
            <v xml:space="preserve">      Hiddenhausen</v>
          </cell>
        </row>
        <row r="292">
          <cell r="A292">
            <v>57580200</v>
          </cell>
          <cell r="B292">
            <v>2015</v>
          </cell>
          <cell r="C292">
            <v>16085</v>
          </cell>
          <cell r="D292">
            <v>5758020</v>
          </cell>
          <cell r="E292" t="str">
            <v xml:space="preserve">      Kirchlengern</v>
          </cell>
        </row>
        <row r="293">
          <cell r="A293">
            <v>57580240</v>
          </cell>
          <cell r="B293">
            <v>2015</v>
          </cell>
          <cell r="C293">
            <v>40086</v>
          </cell>
          <cell r="D293">
            <v>5758024</v>
          </cell>
          <cell r="E293" t="str">
            <v xml:space="preserve">      Löhne, Stadt</v>
          </cell>
        </row>
        <row r="294">
          <cell r="A294">
            <v>57580280</v>
          </cell>
          <cell r="B294">
            <v>2015</v>
          </cell>
          <cell r="C294">
            <v>9717</v>
          </cell>
          <cell r="D294">
            <v>5758028</v>
          </cell>
          <cell r="E294" t="str">
            <v xml:space="preserve">      Rödinghausen</v>
          </cell>
        </row>
        <row r="295">
          <cell r="A295">
            <v>57580320</v>
          </cell>
          <cell r="B295">
            <v>2015</v>
          </cell>
          <cell r="C295">
            <v>14768</v>
          </cell>
          <cell r="D295">
            <v>5758032</v>
          </cell>
          <cell r="E295" t="str">
            <v xml:space="preserve">      Spenge, Stadt</v>
          </cell>
        </row>
        <row r="296">
          <cell r="A296">
            <v>57580360</v>
          </cell>
          <cell r="B296">
            <v>2015</v>
          </cell>
          <cell r="C296">
            <v>18914</v>
          </cell>
          <cell r="D296">
            <v>5758036</v>
          </cell>
          <cell r="E296" t="str">
            <v xml:space="preserve">      Vlotho, Stadt</v>
          </cell>
        </row>
        <row r="297">
          <cell r="A297">
            <v>57620000</v>
          </cell>
          <cell r="B297">
            <v>2015</v>
          </cell>
          <cell r="C297">
            <v>144010</v>
          </cell>
          <cell r="D297">
            <v>5762</v>
          </cell>
          <cell r="E297" t="str">
            <v xml:space="preserve">    Höxter, Kreis</v>
          </cell>
        </row>
        <row r="298">
          <cell r="A298">
            <v>57620040</v>
          </cell>
          <cell r="B298">
            <v>2015</v>
          </cell>
          <cell r="C298">
            <v>18699</v>
          </cell>
          <cell r="D298">
            <v>5762004</v>
          </cell>
          <cell r="E298" t="str">
            <v xml:space="preserve">      Bad Driburg, Stadt</v>
          </cell>
        </row>
        <row r="299">
          <cell r="A299">
            <v>57620080</v>
          </cell>
          <cell r="B299">
            <v>2015</v>
          </cell>
          <cell r="C299">
            <v>13442</v>
          </cell>
          <cell r="D299">
            <v>5762008</v>
          </cell>
          <cell r="E299" t="str">
            <v xml:space="preserve">      Beverungen, Stadt</v>
          </cell>
        </row>
        <row r="300">
          <cell r="A300">
            <v>57620120</v>
          </cell>
          <cell r="B300">
            <v>2015</v>
          </cell>
          <cell r="C300">
            <v>9497</v>
          </cell>
          <cell r="D300">
            <v>5762012</v>
          </cell>
          <cell r="E300" t="str">
            <v xml:space="preserve">      Borgentreich, Stadt</v>
          </cell>
        </row>
        <row r="301">
          <cell r="A301">
            <v>57620160</v>
          </cell>
          <cell r="B301">
            <v>2015</v>
          </cell>
          <cell r="C301">
            <v>16586</v>
          </cell>
          <cell r="D301">
            <v>5762016</v>
          </cell>
          <cell r="E301" t="str">
            <v xml:space="preserve">      Brakel, Stadt</v>
          </cell>
        </row>
        <row r="302">
          <cell r="A302">
            <v>57620200</v>
          </cell>
          <cell r="B302">
            <v>2015</v>
          </cell>
          <cell r="C302">
            <v>29589</v>
          </cell>
          <cell r="D302">
            <v>5762020</v>
          </cell>
          <cell r="E302" t="str">
            <v xml:space="preserve">      Höxter, Stadt</v>
          </cell>
        </row>
        <row r="303">
          <cell r="A303">
            <v>57620240</v>
          </cell>
          <cell r="B303">
            <v>2015</v>
          </cell>
          <cell r="C303">
            <v>5125</v>
          </cell>
          <cell r="D303">
            <v>5762024</v>
          </cell>
          <cell r="E303" t="str">
            <v xml:space="preserve">      Marienmünster, Stadt</v>
          </cell>
        </row>
        <row r="304">
          <cell r="A304">
            <v>57620280</v>
          </cell>
          <cell r="B304">
            <v>2015</v>
          </cell>
          <cell r="C304">
            <v>6254</v>
          </cell>
          <cell r="D304">
            <v>5762028</v>
          </cell>
          <cell r="E304" t="str">
            <v xml:space="preserve">      Nieheim, Stadt</v>
          </cell>
        </row>
        <row r="305">
          <cell r="A305">
            <v>57620320</v>
          </cell>
          <cell r="B305">
            <v>2015</v>
          </cell>
          <cell r="C305">
            <v>12922</v>
          </cell>
          <cell r="D305">
            <v>5762032</v>
          </cell>
          <cell r="E305" t="str">
            <v xml:space="preserve">      Steinheim, Stadt</v>
          </cell>
        </row>
        <row r="306">
          <cell r="A306">
            <v>57620360</v>
          </cell>
          <cell r="B306">
            <v>2015</v>
          </cell>
          <cell r="C306">
            <v>23629</v>
          </cell>
          <cell r="D306">
            <v>5762036</v>
          </cell>
          <cell r="E306" t="str">
            <v xml:space="preserve">      Warburg, Stadt</v>
          </cell>
        </row>
        <row r="307">
          <cell r="A307">
            <v>57620400</v>
          </cell>
          <cell r="B307">
            <v>2015</v>
          </cell>
          <cell r="C307">
            <v>8267</v>
          </cell>
          <cell r="D307">
            <v>5762040</v>
          </cell>
          <cell r="E307" t="str">
            <v xml:space="preserve">      Willebadessen, Stadt</v>
          </cell>
        </row>
        <row r="308">
          <cell r="A308">
            <v>57660000</v>
          </cell>
          <cell r="B308">
            <v>2015</v>
          </cell>
          <cell r="C308">
            <v>350750</v>
          </cell>
          <cell r="D308">
            <v>5766</v>
          </cell>
          <cell r="E308" t="str">
            <v xml:space="preserve">    Lippe, Kreis</v>
          </cell>
        </row>
        <row r="309">
          <cell r="A309">
            <v>57660040</v>
          </cell>
          <cell r="B309">
            <v>2015</v>
          </cell>
          <cell r="C309">
            <v>9828</v>
          </cell>
          <cell r="D309">
            <v>5766004</v>
          </cell>
          <cell r="E309" t="str">
            <v xml:space="preserve">      Augustdorf</v>
          </cell>
        </row>
        <row r="310">
          <cell r="A310">
            <v>57660080</v>
          </cell>
          <cell r="B310">
            <v>2015</v>
          </cell>
          <cell r="C310">
            <v>53341</v>
          </cell>
          <cell r="D310">
            <v>5766008</v>
          </cell>
          <cell r="E310" t="str">
            <v xml:space="preserve">      Bad Salzuflen, Stadt</v>
          </cell>
        </row>
        <row r="311">
          <cell r="A311">
            <v>57660120</v>
          </cell>
          <cell r="B311">
            <v>2015</v>
          </cell>
          <cell r="C311">
            <v>8846</v>
          </cell>
          <cell r="D311">
            <v>5766012</v>
          </cell>
          <cell r="E311" t="str">
            <v xml:space="preserve">      Barntrup, Stadt</v>
          </cell>
        </row>
        <row r="312">
          <cell r="A312">
            <v>57660160</v>
          </cell>
          <cell r="B312">
            <v>2015</v>
          </cell>
          <cell r="C312">
            <v>15370</v>
          </cell>
          <cell r="D312">
            <v>5766016</v>
          </cell>
          <cell r="E312" t="str">
            <v xml:space="preserve">      Blomberg, Stadt</v>
          </cell>
        </row>
        <row r="313">
          <cell r="A313">
            <v>57660200</v>
          </cell>
          <cell r="B313">
            <v>2015</v>
          </cell>
          <cell r="C313">
            <v>74817</v>
          </cell>
          <cell r="D313">
            <v>5766020</v>
          </cell>
          <cell r="E313" t="str">
            <v xml:space="preserve">      Detmold, Stadt</v>
          </cell>
        </row>
        <row r="314">
          <cell r="A314">
            <v>57660240</v>
          </cell>
          <cell r="B314">
            <v>2015</v>
          </cell>
          <cell r="C314">
            <v>7970</v>
          </cell>
          <cell r="D314">
            <v>5766024</v>
          </cell>
          <cell r="E314" t="str">
            <v xml:space="preserve">      Dörentrup</v>
          </cell>
        </row>
        <row r="315">
          <cell r="A315">
            <v>57660280</v>
          </cell>
          <cell r="B315">
            <v>2015</v>
          </cell>
          <cell r="C315">
            <v>11522</v>
          </cell>
          <cell r="D315">
            <v>5766028</v>
          </cell>
          <cell r="E315" t="str">
            <v xml:space="preserve">      Extertal</v>
          </cell>
        </row>
        <row r="316">
          <cell r="A316">
            <v>57660320</v>
          </cell>
          <cell r="B316">
            <v>2015</v>
          </cell>
          <cell r="C316">
            <v>17126</v>
          </cell>
          <cell r="D316">
            <v>5766032</v>
          </cell>
          <cell r="E316" t="str">
            <v xml:space="preserve">      Horn-Bad Meinberg, Stadt</v>
          </cell>
        </row>
        <row r="317">
          <cell r="A317">
            <v>57660360</v>
          </cell>
          <cell r="B317">
            <v>2015</v>
          </cell>
          <cell r="C317">
            <v>13914</v>
          </cell>
          <cell r="D317">
            <v>5766036</v>
          </cell>
          <cell r="E317" t="str">
            <v xml:space="preserve">      Kalletal</v>
          </cell>
        </row>
        <row r="318">
          <cell r="A318">
            <v>57660400</v>
          </cell>
          <cell r="B318">
            <v>2015</v>
          </cell>
          <cell r="C318">
            <v>35120</v>
          </cell>
          <cell r="D318">
            <v>5766040</v>
          </cell>
          <cell r="E318" t="str">
            <v xml:space="preserve">      Lage, Stadt</v>
          </cell>
        </row>
        <row r="319">
          <cell r="A319">
            <v>57660440</v>
          </cell>
          <cell r="B319">
            <v>2015</v>
          </cell>
          <cell r="C319">
            <v>41276</v>
          </cell>
          <cell r="D319">
            <v>5766044</v>
          </cell>
          <cell r="E319" t="str">
            <v xml:space="preserve">      Lemgo, Stadt</v>
          </cell>
        </row>
        <row r="320">
          <cell r="A320">
            <v>57660480</v>
          </cell>
          <cell r="B320">
            <v>2015</v>
          </cell>
          <cell r="C320">
            <v>16401</v>
          </cell>
          <cell r="D320">
            <v>5766048</v>
          </cell>
          <cell r="E320" t="str">
            <v xml:space="preserve">      Leopoldshöhe</v>
          </cell>
        </row>
        <row r="321">
          <cell r="A321">
            <v>57660520</v>
          </cell>
          <cell r="B321">
            <v>2015</v>
          </cell>
          <cell r="C321">
            <v>9751</v>
          </cell>
          <cell r="D321">
            <v>5766052</v>
          </cell>
          <cell r="E321" t="str">
            <v xml:space="preserve">      Lügde, Stadt</v>
          </cell>
        </row>
        <row r="322">
          <cell r="A322">
            <v>57660560</v>
          </cell>
          <cell r="B322">
            <v>2015</v>
          </cell>
          <cell r="C322">
            <v>17616</v>
          </cell>
          <cell r="D322">
            <v>5766056</v>
          </cell>
          <cell r="E322" t="str">
            <v xml:space="preserve">      Oerlinghausen, Stadt</v>
          </cell>
        </row>
        <row r="323">
          <cell r="A323">
            <v>57660600</v>
          </cell>
          <cell r="B323">
            <v>2015</v>
          </cell>
          <cell r="C323">
            <v>8708</v>
          </cell>
          <cell r="D323">
            <v>5766060</v>
          </cell>
          <cell r="E323" t="str">
            <v xml:space="preserve">      Schieder-Schwalenberg, Stadt</v>
          </cell>
        </row>
        <row r="324">
          <cell r="A324">
            <v>57660640</v>
          </cell>
          <cell r="B324">
            <v>2015</v>
          </cell>
          <cell r="C324">
            <v>9144</v>
          </cell>
          <cell r="D324">
            <v>5766064</v>
          </cell>
          <cell r="E324" t="str">
            <v xml:space="preserve">      Schlangen</v>
          </cell>
        </row>
        <row r="325">
          <cell r="A325">
            <v>57700000</v>
          </cell>
          <cell r="B325">
            <v>2015</v>
          </cell>
          <cell r="C325">
            <v>313050</v>
          </cell>
          <cell r="D325">
            <v>5770</v>
          </cell>
          <cell r="E325" t="str">
            <v xml:space="preserve">    Minden-Lübbecke, Kreis</v>
          </cell>
        </row>
        <row r="326">
          <cell r="A326">
            <v>57700040</v>
          </cell>
          <cell r="B326">
            <v>2015</v>
          </cell>
          <cell r="C326">
            <v>48990</v>
          </cell>
          <cell r="D326">
            <v>5770004</v>
          </cell>
          <cell r="E326" t="str">
            <v xml:space="preserve">      Bad Oeynhausen, Stadt</v>
          </cell>
        </row>
        <row r="327">
          <cell r="A327">
            <v>57700080</v>
          </cell>
          <cell r="B327">
            <v>2015</v>
          </cell>
          <cell r="C327">
            <v>24921</v>
          </cell>
          <cell r="D327">
            <v>5770008</v>
          </cell>
          <cell r="E327" t="str">
            <v xml:space="preserve">      Espelkamp, Stadt</v>
          </cell>
        </row>
        <row r="328">
          <cell r="A328">
            <v>57700120</v>
          </cell>
          <cell r="B328">
            <v>2015</v>
          </cell>
          <cell r="C328">
            <v>15916</v>
          </cell>
          <cell r="D328">
            <v>5770012</v>
          </cell>
          <cell r="E328" t="str">
            <v xml:space="preserve">      Hille</v>
          </cell>
        </row>
        <row r="329">
          <cell r="A329">
            <v>57700160</v>
          </cell>
          <cell r="B329">
            <v>2015</v>
          </cell>
          <cell r="C329">
            <v>13271</v>
          </cell>
          <cell r="D329">
            <v>5770016</v>
          </cell>
          <cell r="E329" t="str">
            <v xml:space="preserve">      Hüllhorst</v>
          </cell>
        </row>
        <row r="330">
          <cell r="A330">
            <v>57700200</v>
          </cell>
          <cell r="B330">
            <v>2015</v>
          </cell>
          <cell r="C330">
            <v>25462</v>
          </cell>
          <cell r="D330">
            <v>5770020</v>
          </cell>
          <cell r="E330" t="str">
            <v xml:space="preserve">      Lübbecke, Stadt</v>
          </cell>
        </row>
        <row r="331">
          <cell r="A331">
            <v>57700240</v>
          </cell>
          <cell r="B331">
            <v>2015</v>
          </cell>
          <cell r="C331">
            <v>81598</v>
          </cell>
          <cell r="D331">
            <v>5770024</v>
          </cell>
          <cell r="E331" t="str">
            <v xml:space="preserve">      Minden, Stadt</v>
          </cell>
        </row>
        <row r="332">
          <cell r="A332">
            <v>57700280</v>
          </cell>
          <cell r="B332">
            <v>2015</v>
          </cell>
          <cell r="C332">
            <v>25663</v>
          </cell>
          <cell r="D332">
            <v>5770028</v>
          </cell>
          <cell r="E332" t="str">
            <v xml:space="preserve">      Petershagen, Stadt</v>
          </cell>
        </row>
        <row r="333">
          <cell r="A333">
            <v>57700320</v>
          </cell>
          <cell r="B333">
            <v>2015</v>
          </cell>
          <cell r="C333">
            <v>35430</v>
          </cell>
          <cell r="D333">
            <v>5770032</v>
          </cell>
          <cell r="E333" t="str">
            <v xml:space="preserve">      Porta Westfalica, Stadt</v>
          </cell>
        </row>
        <row r="334">
          <cell r="A334">
            <v>57700360</v>
          </cell>
          <cell r="B334">
            <v>2015</v>
          </cell>
          <cell r="C334">
            <v>12647</v>
          </cell>
          <cell r="D334">
            <v>5770036</v>
          </cell>
          <cell r="E334" t="str">
            <v xml:space="preserve">      Preußisch Oldendorf, Stadt</v>
          </cell>
        </row>
        <row r="335">
          <cell r="A335">
            <v>57700400</v>
          </cell>
          <cell r="B335">
            <v>2015</v>
          </cell>
          <cell r="C335">
            <v>15581</v>
          </cell>
          <cell r="D335">
            <v>5770040</v>
          </cell>
          <cell r="E335" t="str">
            <v xml:space="preserve">      Rahden, Stadt</v>
          </cell>
        </row>
        <row r="336">
          <cell r="A336">
            <v>57700440</v>
          </cell>
          <cell r="B336">
            <v>2015</v>
          </cell>
          <cell r="C336">
            <v>13571</v>
          </cell>
          <cell r="D336">
            <v>5770044</v>
          </cell>
          <cell r="E336" t="str">
            <v xml:space="preserve">      Stemwede</v>
          </cell>
        </row>
        <row r="337">
          <cell r="A337">
            <v>57740000</v>
          </cell>
          <cell r="B337">
            <v>2015</v>
          </cell>
          <cell r="C337">
            <v>304332</v>
          </cell>
          <cell r="D337">
            <v>5774</v>
          </cell>
          <cell r="E337" t="str">
            <v xml:space="preserve">    Paderborn, Kreis</v>
          </cell>
        </row>
        <row r="338">
          <cell r="A338">
            <v>57740040</v>
          </cell>
          <cell r="B338">
            <v>2015</v>
          </cell>
          <cell r="C338">
            <v>9294</v>
          </cell>
          <cell r="D338">
            <v>5774004</v>
          </cell>
          <cell r="E338" t="str">
            <v xml:space="preserve">      Altenbeken</v>
          </cell>
        </row>
        <row r="339">
          <cell r="A339">
            <v>57740080</v>
          </cell>
          <cell r="B339">
            <v>2015</v>
          </cell>
          <cell r="C339">
            <v>15572</v>
          </cell>
          <cell r="D339">
            <v>5774008</v>
          </cell>
          <cell r="E339" t="str">
            <v xml:space="preserve">      Bad Lippspringe, Stadt</v>
          </cell>
        </row>
        <row r="340">
          <cell r="A340">
            <v>57740120</v>
          </cell>
          <cell r="B340">
            <v>2015</v>
          </cell>
          <cell r="C340">
            <v>13447</v>
          </cell>
          <cell r="D340">
            <v>5774012</v>
          </cell>
          <cell r="E340" t="str">
            <v xml:space="preserve">      Borchen</v>
          </cell>
        </row>
        <row r="341">
          <cell r="A341">
            <v>57740160</v>
          </cell>
          <cell r="B341">
            <v>2015</v>
          </cell>
          <cell r="C341">
            <v>21772</v>
          </cell>
          <cell r="D341">
            <v>5774016</v>
          </cell>
          <cell r="E341" t="str">
            <v xml:space="preserve">      Büren, Stadt</v>
          </cell>
        </row>
        <row r="342">
          <cell r="A342">
            <v>57740200</v>
          </cell>
          <cell r="B342">
            <v>2015</v>
          </cell>
          <cell r="C342">
            <v>31964</v>
          </cell>
          <cell r="D342">
            <v>5774020</v>
          </cell>
          <cell r="E342" t="str">
            <v xml:space="preserve">      Delbrück, Stadt</v>
          </cell>
        </row>
        <row r="343">
          <cell r="A343">
            <v>57740240</v>
          </cell>
          <cell r="B343">
            <v>2015</v>
          </cell>
          <cell r="C343">
            <v>16080</v>
          </cell>
          <cell r="D343">
            <v>5774024</v>
          </cell>
          <cell r="E343" t="str">
            <v xml:space="preserve">      Hövelhof</v>
          </cell>
        </row>
        <row r="344">
          <cell r="A344">
            <v>57740280</v>
          </cell>
          <cell r="B344">
            <v>2015</v>
          </cell>
          <cell r="C344">
            <v>10589</v>
          </cell>
          <cell r="D344">
            <v>5774028</v>
          </cell>
          <cell r="E344" t="str">
            <v xml:space="preserve">      Lichtenau, Stadt</v>
          </cell>
        </row>
        <row r="345">
          <cell r="A345">
            <v>57740320</v>
          </cell>
          <cell r="B345">
            <v>2015</v>
          </cell>
          <cell r="C345">
            <v>148126</v>
          </cell>
          <cell r="D345">
            <v>5774032</v>
          </cell>
          <cell r="E345" t="str">
            <v xml:space="preserve">      Paderborn, Stadt</v>
          </cell>
        </row>
        <row r="346">
          <cell r="A346">
            <v>57740360</v>
          </cell>
          <cell r="B346">
            <v>2015</v>
          </cell>
          <cell r="C346">
            <v>25186</v>
          </cell>
          <cell r="D346">
            <v>5774036</v>
          </cell>
          <cell r="E346" t="str">
            <v xml:space="preserve">      Salzkotten, Stadt</v>
          </cell>
        </row>
        <row r="347">
          <cell r="A347">
            <v>57740400</v>
          </cell>
          <cell r="B347">
            <v>2015</v>
          </cell>
          <cell r="C347">
            <v>12302</v>
          </cell>
          <cell r="D347">
            <v>5774040</v>
          </cell>
          <cell r="E347" t="str">
            <v xml:space="preserve">      Bad Wünnenberg, Stadt</v>
          </cell>
        </row>
        <row r="348">
          <cell r="A348">
            <v>59000000</v>
          </cell>
          <cell r="B348">
            <v>2015</v>
          </cell>
          <cell r="C348">
            <v>3597297</v>
          </cell>
          <cell r="D348">
            <v>59</v>
          </cell>
          <cell r="E348" t="str">
            <v xml:space="preserve">  Arnsberg, Regierungsbezirk</v>
          </cell>
        </row>
        <row r="349">
          <cell r="A349">
            <v>59110000</v>
          </cell>
          <cell r="B349">
            <v>2015</v>
          </cell>
          <cell r="C349">
            <v>364742</v>
          </cell>
          <cell r="D349">
            <v>5911</v>
          </cell>
          <cell r="E349" t="str">
            <v xml:space="preserve">    Bochum, krfr. Stadt</v>
          </cell>
        </row>
        <row r="350">
          <cell r="A350">
            <v>59130000</v>
          </cell>
          <cell r="B350">
            <v>2015</v>
          </cell>
          <cell r="C350">
            <v>586181</v>
          </cell>
          <cell r="D350">
            <v>5913</v>
          </cell>
          <cell r="E350" t="str">
            <v xml:space="preserve">    Dortmund, krfr. Stadt</v>
          </cell>
        </row>
        <row r="351">
          <cell r="A351">
            <v>59140000</v>
          </cell>
          <cell r="B351">
            <v>2015</v>
          </cell>
          <cell r="C351">
            <v>189044</v>
          </cell>
          <cell r="D351">
            <v>5914</v>
          </cell>
          <cell r="E351" t="str">
            <v xml:space="preserve">    Hagen, krfr. Stadt</v>
          </cell>
        </row>
        <row r="352">
          <cell r="A352">
            <v>59150000</v>
          </cell>
          <cell r="B352">
            <v>2015</v>
          </cell>
          <cell r="C352">
            <v>179397</v>
          </cell>
          <cell r="D352">
            <v>5915</v>
          </cell>
          <cell r="E352" t="str">
            <v xml:space="preserve">    Hamm, krfr. Stadt</v>
          </cell>
        </row>
        <row r="353">
          <cell r="A353">
            <v>59160000</v>
          </cell>
          <cell r="B353">
            <v>2015</v>
          </cell>
          <cell r="C353">
            <v>155851</v>
          </cell>
          <cell r="D353">
            <v>5916</v>
          </cell>
          <cell r="E353" t="str">
            <v xml:space="preserve">    Herne, krfr. Stadt</v>
          </cell>
        </row>
        <row r="354">
          <cell r="A354">
            <v>59540000</v>
          </cell>
          <cell r="B354">
            <v>2015</v>
          </cell>
          <cell r="C354">
            <v>325954</v>
          </cell>
          <cell r="D354">
            <v>5954</v>
          </cell>
          <cell r="E354" t="str">
            <v xml:space="preserve">    Ennepe-Ruhr-Kreis</v>
          </cell>
        </row>
        <row r="355">
          <cell r="A355">
            <v>59540040</v>
          </cell>
          <cell r="B355">
            <v>2015</v>
          </cell>
          <cell r="C355">
            <v>9004</v>
          </cell>
          <cell r="D355">
            <v>5954004</v>
          </cell>
          <cell r="E355" t="str">
            <v xml:space="preserve">      Breckerfeld, Stadt</v>
          </cell>
        </row>
        <row r="356">
          <cell r="A356">
            <v>59540080</v>
          </cell>
          <cell r="B356">
            <v>2015</v>
          </cell>
          <cell r="C356">
            <v>29926</v>
          </cell>
          <cell r="D356">
            <v>5954008</v>
          </cell>
          <cell r="E356" t="str">
            <v xml:space="preserve">      Ennepetal, Stadt</v>
          </cell>
        </row>
        <row r="357">
          <cell r="A357">
            <v>59540120</v>
          </cell>
          <cell r="B357">
            <v>2015</v>
          </cell>
          <cell r="C357">
            <v>31315</v>
          </cell>
          <cell r="D357">
            <v>5954012</v>
          </cell>
          <cell r="E357" t="str">
            <v xml:space="preserve">      Gevelsberg, Stadt</v>
          </cell>
        </row>
        <row r="358">
          <cell r="A358">
            <v>59540160</v>
          </cell>
          <cell r="B358">
            <v>2015</v>
          </cell>
          <cell r="C358">
            <v>54834</v>
          </cell>
          <cell r="D358">
            <v>5954016</v>
          </cell>
          <cell r="E358" t="str">
            <v xml:space="preserve">      Hattingen, Stadt</v>
          </cell>
        </row>
        <row r="359">
          <cell r="A359">
            <v>59540200</v>
          </cell>
          <cell r="B359">
            <v>2015</v>
          </cell>
          <cell r="C359">
            <v>22818</v>
          </cell>
          <cell r="D359">
            <v>5954020</v>
          </cell>
          <cell r="E359" t="str">
            <v xml:space="preserve">      Herdecke, Stadt</v>
          </cell>
        </row>
        <row r="360">
          <cell r="A360">
            <v>59540240</v>
          </cell>
          <cell r="B360">
            <v>2015</v>
          </cell>
          <cell r="C360">
            <v>28330</v>
          </cell>
          <cell r="D360">
            <v>5954024</v>
          </cell>
          <cell r="E360" t="str">
            <v xml:space="preserve">      Schwelm, Stadt</v>
          </cell>
        </row>
        <row r="361">
          <cell r="A361">
            <v>59540280</v>
          </cell>
          <cell r="B361">
            <v>2015</v>
          </cell>
          <cell r="C361">
            <v>25205</v>
          </cell>
          <cell r="D361">
            <v>5954028</v>
          </cell>
          <cell r="E361" t="str">
            <v xml:space="preserve">      Sprockhövel, Stadt</v>
          </cell>
        </row>
        <row r="362">
          <cell r="A362">
            <v>59540320</v>
          </cell>
          <cell r="B362">
            <v>2015</v>
          </cell>
          <cell r="C362">
            <v>27822</v>
          </cell>
          <cell r="D362">
            <v>5954032</v>
          </cell>
          <cell r="E362" t="str">
            <v xml:space="preserve">      Wetter (Ruhr), Stadt</v>
          </cell>
        </row>
        <row r="363">
          <cell r="A363">
            <v>59540360</v>
          </cell>
          <cell r="B363">
            <v>2015</v>
          </cell>
          <cell r="C363">
            <v>96700</v>
          </cell>
          <cell r="D363">
            <v>5954036</v>
          </cell>
          <cell r="E363" t="str">
            <v xml:space="preserve">      Witten, Stadt</v>
          </cell>
        </row>
        <row r="364">
          <cell r="A364">
            <v>59580000</v>
          </cell>
          <cell r="B364">
            <v>2015</v>
          </cell>
          <cell r="C364">
            <v>263762</v>
          </cell>
          <cell r="D364">
            <v>5958</v>
          </cell>
          <cell r="E364" t="str">
            <v xml:space="preserve">    Hochsauerlandkreis</v>
          </cell>
        </row>
        <row r="365">
          <cell r="A365">
            <v>59580040</v>
          </cell>
          <cell r="B365">
            <v>2015</v>
          </cell>
          <cell r="C365">
            <v>73784</v>
          </cell>
          <cell r="D365">
            <v>5958004</v>
          </cell>
          <cell r="E365" t="str">
            <v xml:space="preserve">      Arnsberg, Stadt</v>
          </cell>
        </row>
        <row r="366">
          <cell r="A366">
            <v>59580080</v>
          </cell>
          <cell r="B366">
            <v>2015</v>
          </cell>
          <cell r="C366">
            <v>11170</v>
          </cell>
          <cell r="D366">
            <v>5958008</v>
          </cell>
          <cell r="E366" t="str">
            <v xml:space="preserve">      Bestwig</v>
          </cell>
        </row>
        <row r="367">
          <cell r="A367">
            <v>59580120</v>
          </cell>
          <cell r="B367">
            <v>2015</v>
          </cell>
          <cell r="C367">
            <v>26232</v>
          </cell>
          <cell r="D367">
            <v>5958012</v>
          </cell>
          <cell r="E367" t="str">
            <v xml:space="preserve">      Brilon, Stadt</v>
          </cell>
        </row>
        <row r="368">
          <cell r="A368">
            <v>59580160</v>
          </cell>
          <cell r="B368">
            <v>2015</v>
          </cell>
          <cell r="C368">
            <v>8942</v>
          </cell>
          <cell r="D368">
            <v>5958016</v>
          </cell>
          <cell r="E368" t="str">
            <v xml:space="preserve">      Eslohe (Sauerland)</v>
          </cell>
        </row>
        <row r="369">
          <cell r="A369">
            <v>59580200</v>
          </cell>
          <cell r="B369">
            <v>2015</v>
          </cell>
          <cell r="C369">
            <v>4541</v>
          </cell>
          <cell r="D369">
            <v>5958020</v>
          </cell>
          <cell r="E369" t="str">
            <v xml:space="preserve">      Hallenberg, Stadt</v>
          </cell>
        </row>
        <row r="370">
          <cell r="A370">
            <v>59580240</v>
          </cell>
          <cell r="B370">
            <v>2015</v>
          </cell>
          <cell r="C370">
            <v>19968</v>
          </cell>
          <cell r="D370">
            <v>5958024</v>
          </cell>
          <cell r="E370" t="str">
            <v xml:space="preserve">      Marsberg, Stadt</v>
          </cell>
        </row>
        <row r="371">
          <cell r="A371">
            <v>59580280</v>
          </cell>
          <cell r="B371">
            <v>2015</v>
          </cell>
          <cell r="C371">
            <v>7938</v>
          </cell>
          <cell r="D371">
            <v>5958028</v>
          </cell>
          <cell r="E371" t="str">
            <v xml:space="preserve">      Medebach, Stadt</v>
          </cell>
        </row>
        <row r="372">
          <cell r="A372">
            <v>59580320</v>
          </cell>
          <cell r="B372">
            <v>2015</v>
          </cell>
          <cell r="C372">
            <v>30119</v>
          </cell>
          <cell r="D372">
            <v>5958032</v>
          </cell>
          <cell r="E372" t="str">
            <v xml:space="preserve">      Meschede, Stadt</v>
          </cell>
        </row>
        <row r="373">
          <cell r="A373">
            <v>59580360</v>
          </cell>
          <cell r="B373">
            <v>2015</v>
          </cell>
          <cell r="C373">
            <v>14874</v>
          </cell>
          <cell r="D373">
            <v>5958036</v>
          </cell>
          <cell r="E373" t="str">
            <v xml:space="preserve">      Olsberg, Stadt</v>
          </cell>
        </row>
        <row r="374">
          <cell r="A374">
            <v>59580400</v>
          </cell>
          <cell r="B374">
            <v>2015</v>
          </cell>
          <cell r="C374">
            <v>25230</v>
          </cell>
          <cell r="D374">
            <v>5958040</v>
          </cell>
          <cell r="E374" t="str">
            <v xml:space="preserve">      Schmallenberg, Stadt</v>
          </cell>
        </row>
        <row r="375">
          <cell r="A375">
            <v>59580440</v>
          </cell>
          <cell r="B375">
            <v>2015</v>
          </cell>
          <cell r="C375">
            <v>28166</v>
          </cell>
          <cell r="D375">
            <v>5958044</v>
          </cell>
          <cell r="E375" t="str">
            <v xml:space="preserve">      Sundern (Sauerland), Stadt</v>
          </cell>
        </row>
        <row r="376">
          <cell r="A376">
            <v>59580480</v>
          </cell>
          <cell r="B376">
            <v>2015</v>
          </cell>
          <cell r="C376">
            <v>12798</v>
          </cell>
          <cell r="D376">
            <v>5958048</v>
          </cell>
          <cell r="E376" t="str">
            <v xml:space="preserve">      Winterberg, Stadt</v>
          </cell>
        </row>
        <row r="377">
          <cell r="A377">
            <v>59620000</v>
          </cell>
          <cell r="B377">
            <v>2015</v>
          </cell>
          <cell r="C377">
            <v>416171</v>
          </cell>
          <cell r="D377">
            <v>5962</v>
          </cell>
          <cell r="E377" t="str">
            <v xml:space="preserve">    Märkischer Kreis</v>
          </cell>
        </row>
        <row r="378">
          <cell r="A378">
            <v>59620040</v>
          </cell>
          <cell r="B378">
            <v>2015</v>
          </cell>
          <cell r="C378">
            <v>17375</v>
          </cell>
          <cell r="D378">
            <v>5962004</v>
          </cell>
          <cell r="E378" t="str">
            <v xml:space="preserve">      Altena, Stadt</v>
          </cell>
        </row>
        <row r="379">
          <cell r="A379">
            <v>59620080</v>
          </cell>
          <cell r="B379">
            <v>2015</v>
          </cell>
          <cell r="C379">
            <v>11602</v>
          </cell>
          <cell r="D379">
            <v>5962008</v>
          </cell>
          <cell r="E379" t="str">
            <v xml:space="preserve">      Balve, Stadt</v>
          </cell>
        </row>
        <row r="380">
          <cell r="A380">
            <v>59620120</v>
          </cell>
          <cell r="B380">
            <v>2015</v>
          </cell>
          <cell r="C380">
            <v>16117</v>
          </cell>
          <cell r="D380">
            <v>5962012</v>
          </cell>
          <cell r="E380" t="str">
            <v xml:space="preserve">      Halver, Stadt</v>
          </cell>
        </row>
        <row r="381">
          <cell r="A381">
            <v>59620160</v>
          </cell>
          <cell r="B381">
            <v>2015</v>
          </cell>
          <cell r="C381">
            <v>33535</v>
          </cell>
          <cell r="D381">
            <v>5962016</v>
          </cell>
          <cell r="E381" t="str">
            <v xml:space="preserve">      Hemer, Stadt</v>
          </cell>
        </row>
        <row r="382">
          <cell r="A382">
            <v>59620200</v>
          </cell>
          <cell r="B382">
            <v>2015</v>
          </cell>
          <cell r="C382">
            <v>7217</v>
          </cell>
          <cell r="D382">
            <v>5962020</v>
          </cell>
          <cell r="E382" t="str">
            <v xml:space="preserve">      Herscheid</v>
          </cell>
        </row>
        <row r="383">
          <cell r="A383">
            <v>59620240</v>
          </cell>
          <cell r="B383">
            <v>2015</v>
          </cell>
          <cell r="C383">
            <v>93537</v>
          </cell>
          <cell r="D383">
            <v>5962024</v>
          </cell>
          <cell r="E383" t="str">
            <v xml:space="preserve">      Iserlohn, Stadt</v>
          </cell>
        </row>
        <row r="384">
          <cell r="A384">
            <v>59620280</v>
          </cell>
          <cell r="B384">
            <v>2015</v>
          </cell>
          <cell r="C384">
            <v>16300</v>
          </cell>
          <cell r="D384">
            <v>5962028</v>
          </cell>
          <cell r="E384" t="str">
            <v xml:space="preserve">      Kierspe, Stadt</v>
          </cell>
        </row>
        <row r="385">
          <cell r="A385">
            <v>59620320</v>
          </cell>
          <cell r="B385">
            <v>2015</v>
          </cell>
          <cell r="C385">
            <v>73354</v>
          </cell>
          <cell r="D385">
            <v>5962032</v>
          </cell>
          <cell r="E385" t="str">
            <v xml:space="preserve">      Lüdenscheid, Stadt</v>
          </cell>
        </row>
        <row r="386">
          <cell r="A386">
            <v>59620360</v>
          </cell>
          <cell r="B386">
            <v>2015</v>
          </cell>
          <cell r="C386">
            <v>20670</v>
          </cell>
          <cell r="D386">
            <v>5962036</v>
          </cell>
          <cell r="E386" t="str">
            <v xml:space="preserve">      Meinerzhagen, Stadt</v>
          </cell>
        </row>
        <row r="387">
          <cell r="A387">
            <v>59620400</v>
          </cell>
          <cell r="B387">
            <v>2015</v>
          </cell>
          <cell r="C387">
            <v>53485</v>
          </cell>
          <cell r="D387">
            <v>5962040</v>
          </cell>
          <cell r="E387" t="str">
            <v xml:space="preserve">      Menden (Sauerland), Stadt</v>
          </cell>
        </row>
        <row r="388">
          <cell r="A388">
            <v>59620440</v>
          </cell>
          <cell r="B388">
            <v>2015</v>
          </cell>
          <cell r="C388">
            <v>6644</v>
          </cell>
          <cell r="D388">
            <v>5962044</v>
          </cell>
          <cell r="E388" t="str">
            <v xml:space="preserve">      Nachrodt-Wiblingwerde</v>
          </cell>
        </row>
        <row r="389">
          <cell r="A389">
            <v>59620480</v>
          </cell>
          <cell r="B389">
            <v>2015</v>
          </cell>
          <cell r="C389">
            <v>12024</v>
          </cell>
          <cell r="D389">
            <v>5962048</v>
          </cell>
          <cell r="E389" t="str">
            <v xml:space="preserve">      Neuenrade, Stadt</v>
          </cell>
        </row>
        <row r="390">
          <cell r="A390">
            <v>59620520</v>
          </cell>
          <cell r="B390">
            <v>2015</v>
          </cell>
          <cell r="C390">
            <v>25781</v>
          </cell>
          <cell r="D390">
            <v>5962052</v>
          </cell>
          <cell r="E390" t="str">
            <v xml:space="preserve">      Plettenberg, Stadt</v>
          </cell>
        </row>
        <row r="391">
          <cell r="A391">
            <v>59620560</v>
          </cell>
          <cell r="B391">
            <v>2015</v>
          </cell>
          <cell r="C391">
            <v>10528</v>
          </cell>
          <cell r="D391">
            <v>5962056</v>
          </cell>
          <cell r="E391" t="str">
            <v xml:space="preserve">      Schalksmühle</v>
          </cell>
        </row>
        <row r="392">
          <cell r="A392">
            <v>59620600</v>
          </cell>
          <cell r="B392">
            <v>2015</v>
          </cell>
          <cell r="C392">
            <v>18002</v>
          </cell>
          <cell r="D392">
            <v>5962060</v>
          </cell>
          <cell r="E392" t="str">
            <v xml:space="preserve">      Werdohl, Stadt</v>
          </cell>
        </row>
        <row r="393">
          <cell r="A393">
            <v>59660000</v>
          </cell>
          <cell r="B393">
            <v>2015</v>
          </cell>
          <cell r="C393">
            <v>136365</v>
          </cell>
          <cell r="D393">
            <v>5966</v>
          </cell>
          <cell r="E393" t="str">
            <v xml:space="preserve">    Olpe, Kreis</v>
          </cell>
        </row>
        <row r="394">
          <cell r="A394">
            <v>59660040</v>
          </cell>
          <cell r="B394">
            <v>2015</v>
          </cell>
          <cell r="C394">
            <v>24676</v>
          </cell>
          <cell r="D394">
            <v>5966004</v>
          </cell>
          <cell r="E394" t="str">
            <v xml:space="preserve">      Attendorn, Stadt</v>
          </cell>
        </row>
        <row r="395">
          <cell r="A395">
            <v>59660080</v>
          </cell>
          <cell r="B395">
            <v>2015</v>
          </cell>
          <cell r="C395">
            <v>11874</v>
          </cell>
          <cell r="D395">
            <v>5966008</v>
          </cell>
          <cell r="E395" t="str">
            <v xml:space="preserve">      Drolshagen, Stadt</v>
          </cell>
        </row>
        <row r="396">
          <cell r="A396">
            <v>59660120</v>
          </cell>
          <cell r="B396">
            <v>2015</v>
          </cell>
          <cell r="C396">
            <v>17258</v>
          </cell>
          <cell r="D396">
            <v>5966012</v>
          </cell>
          <cell r="E396" t="str">
            <v xml:space="preserve">      Finnentrop</v>
          </cell>
        </row>
        <row r="397">
          <cell r="A397">
            <v>59660160</v>
          </cell>
          <cell r="B397">
            <v>2015</v>
          </cell>
          <cell r="C397">
            <v>11854</v>
          </cell>
          <cell r="D397">
            <v>5966016</v>
          </cell>
          <cell r="E397" t="str">
            <v xml:space="preserve">      Kirchhundem</v>
          </cell>
        </row>
        <row r="398">
          <cell r="A398">
            <v>59660200</v>
          </cell>
          <cell r="B398">
            <v>2015</v>
          </cell>
          <cell r="C398">
            <v>26073</v>
          </cell>
          <cell r="D398">
            <v>5966020</v>
          </cell>
          <cell r="E398" t="str">
            <v xml:space="preserve">      Lennestadt, Stadt</v>
          </cell>
        </row>
        <row r="399">
          <cell r="A399">
            <v>59660240</v>
          </cell>
          <cell r="B399">
            <v>2015</v>
          </cell>
          <cell r="C399">
            <v>24757</v>
          </cell>
          <cell r="D399">
            <v>5966024</v>
          </cell>
          <cell r="E399" t="str">
            <v xml:space="preserve">      Olpe, Stadt</v>
          </cell>
        </row>
        <row r="400">
          <cell r="A400">
            <v>59660280</v>
          </cell>
          <cell r="B400">
            <v>2015</v>
          </cell>
          <cell r="C400">
            <v>19873</v>
          </cell>
          <cell r="D400">
            <v>5966028</v>
          </cell>
          <cell r="E400" t="str">
            <v xml:space="preserve">      Wenden</v>
          </cell>
        </row>
        <row r="401">
          <cell r="A401">
            <v>59700000</v>
          </cell>
          <cell r="B401">
            <v>2015</v>
          </cell>
          <cell r="C401">
            <v>280800</v>
          </cell>
          <cell r="D401">
            <v>5970</v>
          </cell>
          <cell r="E401" t="str">
            <v xml:space="preserve">    Siegen-Wittgenstein, Kreis</v>
          </cell>
        </row>
        <row r="402">
          <cell r="A402">
            <v>59700040</v>
          </cell>
          <cell r="B402">
            <v>2015</v>
          </cell>
          <cell r="C402">
            <v>19774</v>
          </cell>
          <cell r="D402">
            <v>5970004</v>
          </cell>
          <cell r="E402" t="str">
            <v xml:space="preserve">      Bad Berleburg, Stadt</v>
          </cell>
        </row>
        <row r="403">
          <cell r="A403">
            <v>59700080</v>
          </cell>
          <cell r="B403">
            <v>2015</v>
          </cell>
          <cell r="C403">
            <v>14969</v>
          </cell>
          <cell r="D403">
            <v>5970008</v>
          </cell>
          <cell r="E403" t="str">
            <v xml:space="preserve">      Burbach</v>
          </cell>
        </row>
        <row r="404">
          <cell r="A404">
            <v>59700120</v>
          </cell>
          <cell r="B404">
            <v>2015</v>
          </cell>
          <cell r="C404">
            <v>7206</v>
          </cell>
          <cell r="D404">
            <v>5970012</v>
          </cell>
          <cell r="E404" t="str">
            <v xml:space="preserve">      Erndtebrück</v>
          </cell>
        </row>
        <row r="405">
          <cell r="A405">
            <v>59700160</v>
          </cell>
          <cell r="B405">
            <v>2015</v>
          </cell>
          <cell r="C405">
            <v>17929</v>
          </cell>
          <cell r="D405">
            <v>5970016</v>
          </cell>
          <cell r="E405" t="str">
            <v xml:space="preserve">      Freudenberg, Stadt</v>
          </cell>
        </row>
        <row r="406">
          <cell r="A406">
            <v>59700200</v>
          </cell>
          <cell r="B406">
            <v>2015</v>
          </cell>
          <cell r="C406">
            <v>15169</v>
          </cell>
          <cell r="D406">
            <v>5970020</v>
          </cell>
          <cell r="E406" t="str">
            <v xml:space="preserve">      Hilchenbach, Stadt</v>
          </cell>
        </row>
        <row r="407">
          <cell r="A407">
            <v>59700240</v>
          </cell>
          <cell r="B407">
            <v>2015</v>
          </cell>
          <cell r="C407">
            <v>31500</v>
          </cell>
          <cell r="D407">
            <v>5970024</v>
          </cell>
          <cell r="E407" t="str">
            <v xml:space="preserve">      Kreuztal, Stadt</v>
          </cell>
        </row>
        <row r="408">
          <cell r="A408">
            <v>59700280</v>
          </cell>
          <cell r="B408">
            <v>2015</v>
          </cell>
          <cell r="C408">
            <v>14276</v>
          </cell>
          <cell r="D408">
            <v>5970028</v>
          </cell>
          <cell r="E408" t="str">
            <v xml:space="preserve">      Bad Laasphe, Stadt</v>
          </cell>
        </row>
        <row r="409">
          <cell r="A409">
            <v>59700320</v>
          </cell>
          <cell r="B409">
            <v>2015</v>
          </cell>
          <cell r="C409">
            <v>23393</v>
          </cell>
          <cell r="D409">
            <v>5970032</v>
          </cell>
          <cell r="E409" t="str">
            <v xml:space="preserve">      Netphen, Stadt</v>
          </cell>
        </row>
        <row r="410">
          <cell r="A410">
            <v>59700360</v>
          </cell>
          <cell r="B410">
            <v>2015</v>
          </cell>
          <cell r="C410">
            <v>13717</v>
          </cell>
          <cell r="D410">
            <v>5970036</v>
          </cell>
          <cell r="E410" t="str">
            <v xml:space="preserve">      Neunkirchen</v>
          </cell>
        </row>
        <row r="411">
          <cell r="A411">
            <v>59700400</v>
          </cell>
          <cell r="B411">
            <v>2015</v>
          </cell>
          <cell r="C411">
            <v>102355</v>
          </cell>
          <cell r="D411">
            <v>5970040</v>
          </cell>
          <cell r="E411" t="str">
            <v xml:space="preserve">      Siegen, Stadt</v>
          </cell>
        </row>
        <row r="412">
          <cell r="A412">
            <v>59700440</v>
          </cell>
          <cell r="B412">
            <v>2015</v>
          </cell>
          <cell r="C412">
            <v>20512</v>
          </cell>
          <cell r="D412">
            <v>5970044</v>
          </cell>
          <cell r="E412" t="str">
            <v xml:space="preserve">      Wilnsdorf</v>
          </cell>
        </row>
        <row r="413">
          <cell r="A413">
            <v>59740000</v>
          </cell>
          <cell r="B413">
            <v>2015</v>
          </cell>
          <cell r="C413">
            <v>302995</v>
          </cell>
          <cell r="D413">
            <v>5974</v>
          </cell>
          <cell r="E413" t="str">
            <v xml:space="preserve">    Soest, Kreis</v>
          </cell>
        </row>
        <row r="414">
          <cell r="A414">
            <v>59740040</v>
          </cell>
          <cell r="B414">
            <v>2015</v>
          </cell>
          <cell r="C414">
            <v>10557</v>
          </cell>
          <cell r="D414">
            <v>5974004</v>
          </cell>
          <cell r="E414" t="str">
            <v xml:space="preserve">      Anröchte</v>
          </cell>
        </row>
        <row r="415">
          <cell r="A415">
            <v>59740080</v>
          </cell>
          <cell r="B415">
            <v>2015</v>
          </cell>
          <cell r="C415">
            <v>11931</v>
          </cell>
          <cell r="D415">
            <v>5974008</v>
          </cell>
          <cell r="E415" t="str">
            <v xml:space="preserve">      Bad Sassendorf</v>
          </cell>
        </row>
        <row r="416">
          <cell r="A416">
            <v>59740120</v>
          </cell>
          <cell r="B416">
            <v>2015</v>
          </cell>
          <cell r="C416">
            <v>12442</v>
          </cell>
          <cell r="D416">
            <v>5974012</v>
          </cell>
          <cell r="E416" t="str">
            <v xml:space="preserve">      Ense</v>
          </cell>
        </row>
        <row r="417">
          <cell r="A417">
            <v>59740160</v>
          </cell>
          <cell r="B417">
            <v>2015</v>
          </cell>
          <cell r="C417">
            <v>16128</v>
          </cell>
          <cell r="D417">
            <v>5974016</v>
          </cell>
          <cell r="E417" t="str">
            <v xml:space="preserve">      Erwitte, Stadt</v>
          </cell>
        </row>
        <row r="418">
          <cell r="A418">
            <v>59740200</v>
          </cell>
          <cell r="B418">
            <v>2015</v>
          </cell>
          <cell r="C418">
            <v>21070</v>
          </cell>
          <cell r="D418">
            <v>5974020</v>
          </cell>
          <cell r="E418" t="str">
            <v xml:space="preserve">      Geseke, Stadt</v>
          </cell>
        </row>
        <row r="419">
          <cell r="A419">
            <v>59740240</v>
          </cell>
          <cell r="B419">
            <v>2015</v>
          </cell>
          <cell r="C419">
            <v>12027</v>
          </cell>
          <cell r="D419">
            <v>5974024</v>
          </cell>
          <cell r="E419" t="str">
            <v xml:space="preserve">      Lippetal</v>
          </cell>
        </row>
        <row r="420">
          <cell r="A420">
            <v>59740280</v>
          </cell>
          <cell r="B420">
            <v>2015</v>
          </cell>
          <cell r="C420">
            <v>67233</v>
          </cell>
          <cell r="D420">
            <v>5974028</v>
          </cell>
          <cell r="E420" t="str">
            <v xml:space="preserve">      Lippstadt, Stadt</v>
          </cell>
        </row>
        <row r="421">
          <cell r="A421">
            <v>59740320</v>
          </cell>
          <cell r="B421">
            <v>2015</v>
          </cell>
          <cell r="C421">
            <v>11608</v>
          </cell>
          <cell r="D421">
            <v>5974032</v>
          </cell>
          <cell r="E421" t="str">
            <v xml:space="preserve">      Möhnesee</v>
          </cell>
        </row>
        <row r="422">
          <cell r="A422">
            <v>59740360</v>
          </cell>
          <cell r="B422">
            <v>2015</v>
          </cell>
          <cell r="C422">
            <v>11095</v>
          </cell>
          <cell r="D422">
            <v>5974036</v>
          </cell>
          <cell r="E422" t="str">
            <v xml:space="preserve">      Rüthen, Stadt</v>
          </cell>
        </row>
        <row r="423">
          <cell r="A423">
            <v>59740400</v>
          </cell>
          <cell r="B423">
            <v>2015</v>
          </cell>
          <cell r="C423">
            <v>47974</v>
          </cell>
          <cell r="D423">
            <v>5974040</v>
          </cell>
          <cell r="E423" t="str">
            <v xml:space="preserve">      Soest, Stadt</v>
          </cell>
        </row>
        <row r="424">
          <cell r="A424">
            <v>59740440</v>
          </cell>
          <cell r="B424">
            <v>2015</v>
          </cell>
          <cell r="C424">
            <v>25407</v>
          </cell>
          <cell r="D424">
            <v>5974044</v>
          </cell>
          <cell r="E424" t="str">
            <v xml:space="preserve">      Warstein, Stadt</v>
          </cell>
        </row>
        <row r="425">
          <cell r="A425">
            <v>59740480</v>
          </cell>
          <cell r="B425">
            <v>2015</v>
          </cell>
          <cell r="C425">
            <v>12140</v>
          </cell>
          <cell r="D425">
            <v>5974048</v>
          </cell>
          <cell r="E425" t="str">
            <v xml:space="preserve">      Welver</v>
          </cell>
        </row>
        <row r="426">
          <cell r="A426">
            <v>59740520</v>
          </cell>
          <cell r="B426">
            <v>2015</v>
          </cell>
          <cell r="C426">
            <v>30638</v>
          </cell>
          <cell r="D426">
            <v>5974052</v>
          </cell>
          <cell r="E426" t="str">
            <v xml:space="preserve">      Werl, Stadt</v>
          </cell>
        </row>
        <row r="427">
          <cell r="A427">
            <v>59740560</v>
          </cell>
          <cell r="B427">
            <v>2015</v>
          </cell>
          <cell r="C427">
            <v>12745</v>
          </cell>
          <cell r="D427">
            <v>5974056</v>
          </cell>
          <cell r="E427" t="str">
            <v xml:space="preserve">      Wickede (Ruhr)</v>
          </cell>
        </row>
        <row r="428">
          <cell r="A428">
            <v>59780000</v>
          </cell>
          <cell r="B428">
            <v>2015</v>
          </cell>
          <cell r="C428">
            <v>396035</v>
          </cell>
          <cell r="D428">
            <v>5978</v>
          </cell>
          <cell r="E428" t="str">
            <v xml:space="preserve">    Unna, Kreis</v>
          </cell>
        </row>
        <row r="429">
          <cell r="A429">
            <v>59780040</v>
          </cell>
          <cell r="B429">
            <v>2015</v>
          </cell>
          <cell r="C429">
            <v>47803</v>
          </cell>
          <cell r="D429">
            <v>5978004</v>
          </cell>
          <cell r="E429" t="str">
            <v xml:space="preserve">      Bergkamen, Stadt</v>
          </cell>
        </row>
        <row r="430">
          <cell r="A430">
            <v>59780080</v>
          </cell>
          <cell r="B430">
            <v>2015</v>
          </cell>
          <cell r="C430">
            <v>18059</v>
          </cell>
          <cell r="D430">
            <v>5978008</v>
          </cell>
          <cell r="E430" t="str">
            <v xml:space="preserve">      Bönen</v>
          </cell>
        </row>
        <row r="431">
          <cell r="A431">
            <v>59780120</v>
          </cell>
          <cell r="B431">
            <v>2015</v>
          </cell>
          <cell r="C431">
            <v>20961</v>
          </cell>
          <cell r="D431">
            <v>5978012</v>
          </cell>
          <cell r="E431" t="str">
            <v xml:space="preserve">      Fröndenberg / Ruhr, Stadt</v>
          </cell>
        </row>
        <row r="432">
          <cell r="A432">
            <v>59780160</v>
          </cell>
          <cell r="B432">
            <v>2015</v>
          </cell>
          <cell r="C432">
            <v>17085</v>
          </cell>
          <cell r="D432">
            <v>5978016</v>
          </cell>
          <cell r="E432" t="str">
            <v xml:space="preserve">      Holzwickede</v>
          </cell>
        </row>
        <row r="433">
          <cell r="A433">
            <v>59780200</v>
          </cell>
          <cell r="B433">
            <v>2015</v>
          </cell>
          <cell r="C433">
            <v>43868</v>
          </cell>
          <cell r="D433">
            <v>5978020</v>
          </cell>
          <cell r="E433" t="str">
            <v xml:space="preserve">      Kamen, Stadt</v>
          </cell>
        </row>
        <row r="434">
          <cell r="A434">
            <v>59780240</v>
          </cell>
          <cell r="B434">
            <v>2015</v>
          </cell>
          <cell r="C434">
            <v>85867</v>
          </cell>
          <cell r="D434">
            <v>5978024</v>
          </cell>
          <cell r="E434" t="str">
            <v xml:space="preserve">      Lünen, Stadt</v>
          </cell>
        </row>
        <row r="435">
          <cell r="A435">
            <v>59780280</v>
          </cell>
          <cell r="B435">
            <v>2015</v>
          </cell>
          <cell r="C435">
            <v>46723</v>
          </cell>
          <cell r="D435">
            <v>5978028</v>
          </cell>
          <cell r="E435" t="str">
            <v xml:space="preserve">      Schwerte, Stadt</v>
          </cell>
        </row>
        <row r="436">
          <cell r="A436">
            <v>59780320</v>
          </cell>
          <cell r="B436">
            <v>2015</v>
          </cell>
          <cell r="C436">
            <v>26603</v>
          </cell>
          <cell r="D436">
            <v>5978032</v>
          </cell>
          <cell r="E436" t="str">
            <v xml:space="preserve">      Selm, Stadt</v>
          </cell>
        </row>
        <row r="437">
          <cell r="A437">
            <v>59780360</v>
          </cell>
          <cell r="B437">
            <v>2015</v>
          </cell>
          <cell r="C437">
            <v>59111</v>
          </cell>
          <cell r="D437">
            <v>5978036</v>
          </cell>
          <cell r="E437" t="str">
            <v xml:space="preserve">      Unna, Stadt</v>
          </cell>
        </row>
        <row r="438">
          <cell r="A438">
            <v>59780400</v>
          </cell>
          <cell r="B438">
            <v>2015</v>
          </cell>
          <cell r="C438">
            <v>29955</v>
          </cell>
          <cell r="D438">
            <v>5978040</v>
          </cell>
          <cell r="E438" t="str">
            <v xml:space="preserve">      Werne, Stadt</v>
          </cell>
        </row>
      </sheetData>
      <sheetData sheetId="6">
        <row r="6">
          <cell r="A6" t="str">
            <v>500000002000</v>
          </cell>
          <cell r="B6">
            <v>18009865</v>
          </cell>
        </row>
        <row r="7">
          <cell r="A7" t="str">
            <v>500000001995</v>
          </cell>
          <cell r="B7">
            <v>17893045</v>
          </cell>
        </row>
        <row r="8">
          <cell r="A8" t="str">
            <v>510000002000</v>
          </cell>
          <cell r="B8">
            <v>5254317</v>
          </cell>
        </row>
        <row r="9">
          <cell r="A9" t="str">
            <v>510000001995</v>
          </cell>
          <cell r="B9">
            <v>5290584</v>
          </cell>
        </row>
        <row r="10">
          <cell r="A10" t="str">
            <v>511100002000</v>
          </cell>
          <cell r="B10">
            <v>569364</v>
          </cell>
        </row>
        <row r="11">
          <cell r="A11" t="str">
            <v>511100001995</v>
          </cell>
          <cell r="B11">
            <v>571030</v>
          </cell>
        </row>
        <row r="12">
          <cell r="A12" t="str">
            <v>511200002000</v>
          </cell>
          <cell r="B12">
            <v>514915</v>
          </cell>
        </row>
        <row r="13">
          <cell r="A13" t="str">
            <v>511200001995</v>
          </cell>
          <cell r="B13">
            <v>535250</v>
          </cell>
        </row>
        <row r="14">
          <cell r="A14" t="str">
            <v>511300002000</v>
          </cell>
          <cell r="B14">
            <v>595243</v>
          </cell>
        </row>
        <row r="15">
          <cell r="A15" t="str">
            <v>511300001995</v>
          </cell>
          <cell r="B15">
            <v>614861</v>
          </cell>
        </row>
        <row r="16">
          <cell r="A16" t="str">
            <v>511400002000</v>
          </cell>
          <cell r="B16">
            <v>239916</v>
          </cell>
        </row>
        <row r="17">
          <cell r="A17" t="str">
            <v>511400001995</v>
          </cell>
          <cell r="B17">
            <v>249606</v>
          </cell>
        </row>
        <row r="18">
          <cell r="A18" t="str">
            <v>511600002000</v>
          </cell>
          <cell r="B18">
            <v>263014</v>
          </cell>
        </row>
        <row r="19">
          <cell r="A19" t="str">
            <v>511600001995</v>
          </cell>
          <cell r="B19">
            <v>266702</v>
          </cell>
        </row>
        <row r="20">
          <cell r="A20" t="str">
            <v>511700002000</v>
          </cell>
          <cell r="B20">
            <v>172862</v>
          </cell>
        </row>
        <row r="21">
          <cell r="A21" t="str">
            <v>511700001995</v>
          </cell>
          <cell r="B21">
            <v>176530</v>
          </cell>
        </row>
        <row r="22">
          <cell r="A22" t="str">
            <v>511900002000</v>
          </cell>
          <cell r="B22">
            <v>222151</v>
          </cell>
        </row>
        <row r="23">
          <cell r="A23" t="str">
            <v>511900001995</v>
          </cell>
          <cell r="B23">
            <v>224397</v>
          </cell>
        </row>
        <row r="24">
          <cell r="A24" t="str">
            <v>512000002000</v>
          </cell>
          <cell r="B24">
            <v>119287</v>
          </cell>
        </row>
        <row r="25">
          <cell r="A25" t="str">
            <v>512000001995</v>
          </cell>
          <cell r="B25">
            <v>122260</v>
          </cell>
        </row>
        <row r="26">
          <cell r="A26" t="str">
            <v>512200002000</v>
          </cell>
          <cell r="B26">
            <v>164973</v>
          </cell>
        </row>
        <row r="27">
          <cell r="A27" t="str">
            <v>512200001995</v>
          </cell>
          <cell r="B27">
            <v>165735</v>
          </cell>
        </row>
        <row r="28">
          <cell r="A28" t="str">
            <v>512400002000</v>
          </cell>
          <cell r="B28">
            <v>366434</v>
          </cell>
        </row>
        <row r="29">
          <cell r="A29" t="str">
            <v>512400001995</v>
          </cell>
          <cell r="B29">
            <v>381884</v>
          </cell>
        </row>
        <row r="30">
          <cell r="A30" t="str">
            <v>515400002000</v>
          </cell>
          <cell r="B30">
            <v>299362</v>
          </cell>
        </row>
        <row r="31">
          <cell r="A31" t="str">
            <v>515400001995</v>
          </cell>
          <cell r="B31">
            <v>288071</v>
          </cell>
        </row>
        <row r="32">
          <cell r="A32" t="str">
            <v>515400402000</v>
          </cell>
          <cell r="B32">
            <v>12417</v>
          </cell>
        </row>
        <row r="33">
          <cell r="A33" t="str">
            <v>515400401995</v>
          </cell>
          <cell r="B33">
            <v>12315</v>
          </cell>
        </row>
        <row r="34">
          <cell r="A34" t="str">
            <v>515400802000</v>
          </cell>
          <cell r="B34">
            <v>28899</v>
          </cell>
        </row>
        <row r="35">
          <cell r="A35" t="str">
            <v>515400801995</v>
          </cell>
          <cell r="B35">
            <v>29285</v>
          </cell>
        </row>
        <row r="36">
          <cell r="A36" t="str">
            <v>515401202000</v>
          </cell>
          <cell r="B36">
            <v>33074</v>
          </cell>
        </row>
        <row r="37">
          <cell r="A37" t="str">
            <v>515401201995</v>
          </cell>
          <cell r="B37">
            <v>31709</v>
          </cell>
        </row>
        <row r="38">
          <cell r="A38" t="str">
            <v>515401602000</v>
          </cell>
          <cell r="B38">
            <v>32675</v>
          </cell>
        </row>
        <row r="39">
          <cell r="A39" t="str">
            <v>515401601995</v>
          </cell>
          <cell r="B39">
            <v>31186</v>
          </cell>
        </row>
        <row r="40">
          <cell r="A40" t="str">
            <v>515402002000</v>
          </cell>
          <cell r="B40">
            <v>12093</v>
          </cell>
        </row>
        <row r="41">
          <cell r="A41" t="str">
            <v>515402001995</v>
          </cell>
          <cell r="B41">
            <v>11793</v>
          </cell>
        </row>
        <row r="42">
          <cell r="A42" t="str">
            <v>515402402000</v>
          </cell>
          <cell r="B42">
            <v>13639</v>
          </cell>
        </row>
        <row r="43">
          <cell r="A43" t="str">
            <v>515402401995</v>
          </cell>
          <cell r="B43">
            <v>12560</v>
          </cell>
        </row>
        <row r="44">
          <cell r="A44" t="str">
            <v>515402802000</v>
          </cell>
          <cell r="B44">
            <v>12553</v>
          </cell>
        </row>
        <row r="45">
          <cell r="A45" t="str">
            <v>515402801995</v>
          </cell>
          <cell r="B45">
            <v>12060</v>
          </cell>
        </row>
        <row r="46">
          <cell r="A46" t="str">
            <v>515403202000</v>
          </cell>
          <cell r="B46">
            <v>27060</v>
          </cell>
        </row>
        <row r="47">
          <cell r="A47" t="str">
            <v>515403201995</v>
          </cell>
          <cell r="B47">
            <v>25737</v>
          </cell>
        </row>
        <row r="48">
          <cell r="A48" t="str">
            <v>515403602000</v>
          </cell>
          <cell r="B48">
            <v>48662</v>
          </cell>
        </row>
        <row r="49">
          <cell r="A49" t="str">
            <v>515403601995</v>
          </cell>
          <cell r="B49">
            <v>48344</v>
          </cell>
        </row>
        <row r="50">
          <cell r="A50" t="str">
            <v>515404002000</v>
          </cell>
          <cell r="B50">
            <v>9282</v>
          </cell>
        </row>
        <row r="51">
          <cell r="A51" t="str">
            <v>515404001995</v>
          </cell>
          <cell r="B51">
            <v>8526</v>
          </cell>
        </row>
        <row r="52">
          <cell r="A52" t="str">
            <v>515404402000</v>
          </cell>
          <cell r="B52">
            <v>21618</v>
          </cell>
        </row>
        <row r="53">
          <cell r="A53" t="str">
            <v>515404401995</v>
          </cell>
          <cell r="B53">
            <v>20010</v>
          </cell>
        </row>
        <row r="54">
          <cell r="A54" t="str">
            <v>515404802000</v>
          </cell>
          <cell r="B54">
            <v>6433</v>
          </cell>
        </row>
        <row r="55">
          <cell r="A55" t="str">
            <v>515404801995</v>
          </cell>
          <cell r="B55">
            <v>5983</v>
          </cell>
        </row>
        <row r="56">
          <cell r="A56" t="str">
            <v>515405202000</v>
          </cell>
          <cell r="B56">
            <v>15389</v>
          </cell>
        </row>
        <row r="57">
          <cell r="A57" t="str">
            <v>515405201995</v>
          </cell>
          <cell r="B57">
            <v>14511</v>
          </cell>
        </row>
        <row r="58">
          <cell r="A58" t="str">
            <v>515405602000</v>
          </cell>
          <cell r="B58">
            <v>8330</v>
          </cell>
        </row>
        <row r="59">
          <cell r="A59" t="str">
            <v>515405601995</v>
          </cell>
          <cell r="B59">
            <v>7733</v>
          </cell>
        </row>
        <row r="60">
          <cell r="A60" t="str">
            <v>515406002000</v>
          </cell>
          <cell r="B60">
            <v>7576</v>
          </cell>
        </row>
        <row r="61">
          <cell r="A61" t="str">
            <v>515406001995</v>
          </cell>
          <cell r="B61">
            <v>7185</v>
          </cell>
        </row>
        <row r="62">
          <cell r="A62" t="str">
            <v>515406402000</v>
          </cell>
          <cell r="B62">
            <v>9662</v>
          </cell>
        </row>
        <row r="63">
          <cell r="A63" t="str">
            <v>515406401995</v>
          </cell>
          <cell r="B63">
            <v>9134</v>
          </cell>
        </row>
        <row r="64">
          <cell r="A64" t="str">
            <v>515800002000</v>
          </cell>
          <cell r="B64">
            <v>507699</v>
          </cell>
        </row>
        <row r="65">
          <cell r="A65" t="str">
            <v>515800001995</v>
          </cell>
          <cell r="B65">
            <v>504698</v>
          </cell>
        </row>
        <row r="66">
          <cell r="A66" t="str">
            <v>515800402000</v>
          </cell>
          <cell r="B66">
            <v>48767</v>
          </cell>
        </row>
        <row r="67">
          <cell r="A67" t="str">
            <v>515800401995</v>
          </cell>
          <cell r="B67">
            <v>49572</v>
          </cell>
        </row>
        <row r="68">
          <cell r="A68" t="str">
            <v>515800802000</v>
          </cell>
          <cell r="B68">
            <v>29677</v>
          </cell>
        </row>
        <row r="69">
          <cell r="A69" t="str">
            <v>515800801995</v>
          </cell>
          <cell r="B69">
            <v>29888</v>
          </cell>
        </row>
        <row r="70">
          <cell r="A70" t="str">
            <v>515801202000</v>
          </cell>
          <cell r="B70">
            <v>28442</v>
          </cell>
        </row>
        <row r="71">
          <cell r="A71" t="str">
            <v>515801201995</v>
          </cell>
          <cell r="B71">
            <v>29487</v>
          </cell>
        </row>
        <row r="72">
          <cell r="A72" t="str">
            <v>515801602000</v>
          </cell>
          <cell r="B72">
            <v>56412</v>
          </cell>
        </row>
        <row r="73">
          <cell r="A73" t="str">
            <v>515801601995</v>
          </cell>
          <cell r="B73">
            <v>55086</v>
          </cell>
        </row>
        <row r="74">
          <cell r="A74" t="str">
            <v>515802002000</v>
          </cell>
          <cell r="B74">
            <v>58429</v>
          </cell>
        </row>
        <row r="75">
          <cell r="A75" t="str">
            <v>515802001995</v>
          </cell>
          <cell r="B75">
            <v>56676</v>
          </cell>
        </row>
        <row r="76">
          <cell r="A76" t="str">
            <v>515802402000</v>
          </cell>
          <cell r="B76">
            <v>38708</v>
          </cell>
        </row>
        <row r="77">
          <cell r="A77" t="str">
            <v>515802401995</v>
          </cell>
          <cell r="B77">
            <v>38812</v>
          </cell>
        </row>
        <row r="78">
          <cell r="A78" t="str">
            <v>515802602000</v>
          </cell>
          <cell r="B78">
            <v>43514</v>
          </cell>
        </row>
        <row r="79">
          <cell r="A79" t="str">
            <v>515802601995</v>
          </cell>
          <cell r="B79">
            <v>43811</v>
          </cell>
        </row>
        <row r="80">
          <cell r="A80" t="str">
            <v>515802802000</v>
          </cell>
          <cell r="B80">
            <v>91437</v>
          </cell>
        </row>
        <row r="81">
          <cell r="A81" t="str">
            <v>515802801995</v>
          </cell>
          <cell r="B81">
            <v>89534</v>
          </cell>
        </row>
        <row r="82">
          <cell r="A82" t="str">
            <v>515803202000</v>
          </cell>
          <cell r="B82">
            <v>89782</v>
          </cell>
        </row>
        <row r="83">
          <cell r="A83" t="str">
            <v>515803201995</v>
          </cell>
          <cell r="B83">
            <v>89786</v>
          </cell>
        </row>
        <row r="84">
          <cell r="A84" t="str">
            <v>515803602000</v>
          </cell>
          <cell r="B84">
            <v>22531</v>
          </cell>
        </row>
        <row r="85">
          <cell r="A85" t="str">
            <v>515803601995</v>
          </cell>
          <cell r="B85">
            <v>22046</v>
          </cell>
        </row>
        <row r="86">
          <cell r="A86" t="str">
            <v>516200002000</v>
          </cell>
          <cell r="B86">
            <v>443865</v>
          </cell>
        </row>
        <row r="87">
          <cell r="A87" t="str">
            <v>516200001995</v>
          </cell>
          <cell r="B87">
            <v>435656</v>
          </cell>
        </row>
        <row r="88">
          <cell r="A88" t="str">
            <v>516200402000</v>
          </cell>
          <cell r="B88">
            <v>62957</v>
          </cell>
        </row>
        <row r="89">
          <cell r="A89" t="str">
            <v>516200401995</v>
          </cell>
          <cell r="B89">
            <v>61155</v>
          </cell>
        </row>
        <row r="90">
          <cell r="A90" t="str">
            <v>516200802000</v>
          </cell>
          <cell r="B90">
            <v>64688</v>
          </cell>
        </row>
        <row r="91">
          <cell r="A91" t="str">
            <v>516200801995</v>
          </cell>
          <cell r="B91">
            <v>63604</v>
          </cell>
        </row>
        <row r="92">
          <cell r="A92" t="str">
            <v>516201202000</v>
          </cell>
          <cell r="B92">
            <v>22710</v>
          </cell>
        </row>
        <row r="93">
          <cell r="A93" t="str">
            <v>516201201995</v>
          </cell>
          <cell r="B93">
            <v>22216</v>
          </cell>
        </row>
        <row r="94">
          <cell r="A94" t="str">
            <v>516201602000</v>
          </cell>
          <cell r="B94">
            <v>42158</v>
          </cell>
        </row>
        <row r="95">
          <cell r="A95" t="str">
            <v>516201601995</v>
          </cell>
          <cell r="B95">
            <v>41788</v>
          </cell>
        </row>
        <row r="96">
          <cell r="A96" t="str">
            <v>516202002000</v>
          </cell>
          <cell r="B96">
            <v>33782</v>
          </cell>
        </row>
        <row r="97">
          <cell r="A97" t="str">
            <v>516202001995</v>
          </cell>
          <cell r="B97">
            <v>31740</v>
          </cell>
        </row>
        <row r="98">
          <cell r="A98" t="str">
            <v>516202202000</v>
          </cell>
          <cell r="B98">
            <v>55175</v>
          </cell>
        </row>
        <row r="99">
          <cell r="A99" t="str">
            <v>516202201995</v>
          </cell>
          <cell r="B99">
            <v>54206</v>
          </cell>
        </row>
        <row r="100">
          <cell r="A100" t="str">
            <v>516202402000</v>
          </cell>
          <cell r="B100">
            <v>150013</v>
          </cell>
        </row>
        <row r="101">
          <cell r="A101" t="str">
            <v>516202401995</v>
          </cell>
          <cell r="B101">
            <v>148796</v>
          </cell>
        </row>
        <row r="102">
          <cell r="A102" t="str">
            <v>516202802000</v>
          </cell>
          <cell r="B102">
            <v>12382</v>
          </cell>
        </row>
        <row r="103">
          <cell r="A103" t="str">
            <v>516202801995</v>
          </cell>
          <cell r="B103">
            <v>12151</v>
          </cell>
        </row>
        <row r="104">
          <cell r="A104" t="str">
            <v>516600002000</v>
          </cell>
          <cell r="B104">
            <v>300842</v>
          </cell>
        </row>
        <row r="105">
          <cell r="A105" t="str">
            <v>516600001995</v>
          </cell>
          <cell r="B105">
            <v>288450</v>
          </cell>
        </row>
        <row r="106">
          <cell r="A106" t="str">
            <v>516600402000</v>
          </cell>
          <cell r="B106">
            <v>15863</v>
          </cell>
        </row>
        <row r="107">
          <cell r="A107" t="str">
            <v>516600401995</v>
          </cell>
          <cell r="B107">
            <v>14929</v>
          </cell>
        </row>
        <row r="108">
          <cell r="A108" t="str">
            <v>516600802000</v>
          </cell>
          <cell r="B108">
            <v>15945</v>
          </cell>
        </row>
        <row r="109">
          <cell r="A109" t="str">
            <v>516600801995</v>
          </cell>
          <cell r="B109">
            <v>15447</v>
          </cell>
        </row>
        <row r="110">
          <cell r="A110" t="str">
            <v>516601202000</v>
          </cell>
          <cell r="B110">
            <v>36019</v>
          </cell>
        </row>
        <row r="111">
          <cell r="A111" t="str">
            <v>516601201995</v>
          </cell>
          <cell r="B111">
            <v>36093</v>
          </cell>
        </row>
        <row r="112">
          <cell r="A112" t="str">
            <v>516601602000</v>
          </cell>
          <cell r="B112">
            <v>41871</v>
          </cell>
        </row>
        <row r="113">
          <cell r="A113" t="str">
            <v>516601601995</v>
          </cell>
          <cell r="B113">
            <v>40348</v>
          </cell>
        </row>
        <row r="114">
          <cell r="A114" t="str">
            <v>516602002000</v>
          </cell>
          <cell r="B114">
            <v>14190</v>
          </cell>
        </row>
        <row r="115">
          <cell r="A115" t="str">
            <v>516602001995</v>
          </cell>
          <cell r="B115">
            <v>12862</v>
          </cell>
        </row>
        <row r="116">
          <cell r="A116" t="str">
            <v>516602402000</v>
          </cell>
          <cell r="B116">
            <v>19177</v>
          </cell>
        </row>
        <row r="117">
          <cell r="A117" t="str">
            <v>516602401995</v>
          </cell>
          <cell r="B117">
            <v>17116</v>
          </cell>
        </row>
        <row r="118">
          <cell r="A118" t="str">
            <v>516602802000</v>
          </cell>
          <cell r="B118">
            <v>30347</v>
          </cell>
        </row>
        <row r="119">
          <cell r="A119" t="str">
            <v>516602801995</v>
          </cell>
          <cell r="B119">
            <v>28385</v>
          </cell>
        </row>
        <row r="120">
          <cell r="A120" t="str">
            <v>516603202000</v>
          </cell>
          <cell r="B120">
            <v>77130</v>
          </cell>
        </row>
        <row r="121">
          <cell r="A121" t="str">
            <v>516603201995</v>
          </cell>
          <cell r="B121">
            <v>77338</v>
          </cell>
        </row>
        <row r="122">
          <cell r="A122" t="str">
            <v>516603602000</v>
          </cell>
          <cell r="B122">
            <v>50300</v>
          </cell>
        </row>
        <row r="123">
          <cell r="A123" t="str">
            <v>516603601995</v>
          </cell>
          <cell r="B123">
            <v>45932</v>
          </cell>
        </row>
        <row r="124">
          <cell r="A124" t="str">
            <v>517000002000</v>
          </cell>
          <cell r="B124">
            <v>474390</v>
          </cell>
        </row>
        <row r="125">
          <cell r="A125" t="str">
            <v>517000001995</v>
          </cell>
          <cell r="B125">
            <v>465454</v>
          </cell>
        </row>
        <row r="126">
          <cell r="A126" t="str">
            <v>517000402000</v>
          </cell>
          <cell r="B126">
            <v>12596</v>
          </cell>
        </row>
        <row r="127">
          <cell r="A127" t="str">
            <v>517000401995</v>
          </cell>
          <cell r="B127">
            <v>12235</v>
          </cell>
        </row>
        <row r="128">
          <cell r="A128" t="str">
            <v>517000802000</v>
          </cell>
          <cell r="B128">
            <v>70714</v>
          </cell>
        </row>
        <row r="129">
          <cell r="A129" t="str">
            <v>517000801995</v>
          </cell>
          <cell r="B129">
            <v>69148</v>
          </cell>
        </row>
        <row r="130">
          <cell r="A130" t="str">
            <v>517001202000</v>
          </cell>
          <cell r="B130">
            <v>27161</v>
          </cell>
        </row>
        <row r="131">
          <cell r="A131" t="str">
            <v>517001201995</v>
          </cell>
          <cell r="B131">
            <v>26480</v>
          </cell>
        </row>
        <row r="132">
          <cell r="A132" t="str">
            <v>517001602000</v>
          </cell>
          <cell r="B132">
            <v>13610</v>
          </cell>
        </row>
        <row r="133">
          <cell r="A133" t="str">
            <v>517001601995</v>
          </cell>
          <cell r="B133">
            <v>13632</v>
          </cell>
        </row>
        <row r="134">
          <cell r="A134" t="str">
            <v>517002002000</v>
          </cell>
          <cell r="B134">
            <v>39982</v>
          </cell>
        </row>
        <row r="135">
          <cell r="A135" t="str">
            <v>517002001995</v>
          </cell>
          <cell r="B135">
            <v>40435</v>
          </cell>
        </row>
        <row r="136">
          <cell r="A136" t="str">
            <v>517002402000</v>
          </cell>
          <cell r="B136">
            <v>107062</v>
          </cell>
        </row>
        <row r="137">
          <cell r="A137" t="str">
            <v>517002401995</v>
          </cell>
          <cell r="B137">
            <v>107095</v>
          </cell>
        </row>
        <row r="138">
          <cell r="A138" t="str">
            <v>517002802000</v>
          </cell>
          <cell r="B138">
            <v>28525</v>
          </cell>
        </row>
        <row r="139">
          <cell r="A139" t="str">
            <v>517002801995</v>
          </cell>
          <cell r="B139">
            <v>27571</v>
          </cell>
        </row>
        <row r="140">
          <cell r="A140" t="str">
            <v>517003202000</v>
          </cell>
          <cell r="B140">
            <v>31193</v>
          </cell>
        </row>
        <row r="141">
          <cell r="A141" t="str">
            <v>517003201995</v>
          </cell>
          <cell r="B141">
            <v>29638</v>
          </cell>
        </row>
        <row r="142">
          <cell r="A142" t="str">
            <v>517003602000</v>
          </cell>
          <cell r="B142">
            <v>13583</v>
          </cell>
        </row>
        <row r="143">
          <cell r="A143" t="str">
            <v>517003601995</v>
          </cell>
          <cell r="B143">
            <v>13094</v>
          </cell>
        </row>
        <row r="144">
          <cell r="A144" t="str">
            <v>517004002000</v>
          </cell>
          <cell r="B144">
            <v>8347</v>
          </cell>
        </row>
        <row r="145">
          <cell r="A145" t="str">
            <v>517004001995</v>
          </cell>
          <cell r="B145">
            <v>7346</v>
          </cell>
        </row>
        <row r="146">
          <cell r="A146" t="str">
            <v>517004402000</v>
          </cell>
          <cell r="B146">
            <v>38979</v>
          </cell>
        </row>
        <row r="147">
          <cell r="A147" t="str">
            <v>517004401995</v>
          </cell>
          <cell r="B147">
            <v>38269</v>
          </cell>
        </row>
        <row r="148">
          <cell r="A148" t="str">
            <v>517004802000</v>
          </cell>
          <cell r="B148">
            <v>62063</v>
          </cell>
        </row>
        <row r="149">
          <cell r="A149" t="str">
            <v>517004801995</v>
          </cell>
          <cell r="B149">
            <v>61609</v>
          </cell>
        </row>
        <row r="150">
          <cell r="A150" t="str">
            <v>517005202000</v>
          </cell>
          <cell r="B150">
            <v>20575</v>
          </cell>
        </row>
        <row r="151">
          <cell r="A151" t="str">
            <v>517005201995</v>
          </cell>
          <cell r="B151">
            <v>18902</v>
          </cell>
        </row>
        <row r="152">
          <cell r="A152" t="str">
            <v>530000002000</v>
          </cell>
          <cell r="B152">
            <v>4281548</v>
          </cell>
        </row>
        <row r="153">
          <cell r="A153" t="str">
            <v>530000001995</v>
          </cell>
          <cell r="B153">
            <v>4188583</v>
          </cell>
        </row>
        <row r="154">
          <cell r="A154" t="str">
            <v>531400002000</v>
          </cell>
          <cell r="B154">
            <v>302247</v>
          </cell>
        </row>
        <row r="155">
          <cell r="A155" t="str">
            <v>531400001995</v>
          </cell>
          <cell r="B155">
            <v>291431</v>
          </cell>
        </row>
        <row r="156">
          <cell r="A156" t="str">
            <v>531500002000</v>
          </cell>
          <cell r="B156">
            <v>962884</v>
          </cell>
        </row>
        <row r="157">
          <cell r="A157" t="str">
            <v>531500001995</v>
          </cell>
          <cell r="B157">
            <v>965697</v>
          </cell>
        </row>
        <row r="158">
          <cell r="A158" t="str">
            <v>531600002000</v>
          </cell>
          <cell r="B158">
            <v>161047</v>
          </cell>
        </row>
        <row r="159">
          <cell r="A159" t="str">
            <v>531600001995</v>
          </cell>
          <cell r="B159">
            <v>162252</v>
          </cell>
        </row>
        <row r="160">
          <cell r="A160" t="str">
            <v>533400002000</v>
          </cell>
          <cell r="B160">
            <v>550966</v>
          </cell>
        </row>
        <row r="161">
          <cell r="A161" t="str">
            <v>533400001995</v>
          </cell>
          <cell r="B161">
            <v>550353</v>
          </cell>
        </row>
        <row r="162">
          <cell r="A162" t="str">
            <v>533400202000</v>
          </cell>
          <cell r="B162">
            <v>244386</v>
          </cell>
        </row>
        <row r="163">
          <cell r="A163" t="str">
            <v>533400201995</v>
          </cell>
          <cell r="B163">
            <v>247923</v>
          </cell>
        </row>
        <row r="164">
          <cell r="A164" t="str">
            <v>533400402000</v>
          </cell>
          <cell r="B164">
            <v>46087</v>
          </cell>
        </row>
        <row r="165">
          <cell r="A165" t="str">
            <v>533400401995</v>
          </cell>
          <cell r="B165">
            <v>46147</v>
          </cell>
        </row>
        <row r="166">
          <cell r="A166" t="str">
            <v>533400802000</v>
          </cell>
          <cell r="B166">
            <v>27434</v>
          </cell>
        </row>
        <row r="167">
          <cell r="A167" t="str">
            <v>533400801995</v>
          </cell>
          <cell r="B167">
            <v>25707</v>
          </cell>
        </row>
        <row r="168">
          <cell r="A168" t="str">
            <v>533401202000</v>
          </cell>
          <cell r="B168">
            <v>55090</v>
          </cell>
        </row>
        <row r="169">
          <cell r="A169" t="str">
            <v>533401201995</v>
          </cell>
          <cell r="B169">
            <v>56171</v>
          </cell>
        </row>
        <row r="170">
          <cell r="A170" t="str">
            <v>533401602000</v>
          </cell>
          <cell r="B170">
            <v>46853</v>
          </cell>
        </row>
        <row r="171">
          <cell r="A171" t="str">
            <v>533401601995</v>
          </cell>
          <cell r="B171">
            <v>45935</v>
          </cell>
        </row>
        <row r="172">
          <cell r="A172" t="str">
            <v>533402002000</v>
          </cell>
          <cell r="B172">
            <v>12901</v>
          </cell>
        </row>
        <row r="173">
          <cell r="A173" t="str">
            <v>533402001995</v>
          </cell>
          <cell r="B173">
            <v>12541</v>
          </cell>
        </row>
        <row r="174">
          <cell r="A174" t="str">
            <v>533402402000</v>
          </cell>
          <cell r="B174">
            <v>7906</v>
          </cell>
        </row>
        <row r="175">
          <cell r="A175" t="str">
            <v>533402401995</v>
          </cell>
          <cell r="B175">
            <v>7443</v>
          </cell>
        </row>
        <row r="176">
          <cell r="A176" t="str">
            <v>533402802000</v>
          </cell>
          <cell r="B176">
            <v>15304</v>
          </cell>
        </row>
        <row r="177">
          <cell r="A177" t="str">
            <v>533402801995</v>
          </cell>
          <cell r="B177">
            <v>14525</v>
          </cell>
        </row>
        <row r="178">
          <cell r="A178" t="str">
            <v>533403202000</v>
          </cell>
          <cell r="B178">
            <v>58682</v>
          </cell>
        </row>
        <row r="179">
          <cell r="A179" t="str">
            <v>533403201995</v>
          </cell>
          <cell r="B179">
            <v>58203</v>
          </cell>
        </row>
        <row r="180">
          <cell r="A180" t="str">
            <v>533403602000</v>
          </cell>
          <cell r="B180">
            <v>36323</v>
          </cell>
        </row>
        <row r="181">
          <cell r="A181" t="str">
            <v>533403601995</v>
          </cell>
          <cell r="B181">
            <v>35758</v>
          </cell>
        </row>
        <row r="182">
          <cell r="A182" t="str">
            <v>535800002000</v>
          </cell>
          <cell r="B182">
            <v>268564</v>
          </cell>
        </row>
        <row r="183">
          <cell r="A183" t="str">
            <v>535800001995</v>
          </cell>
          <cell r="B183">
            <v>258565</v>
          </cell>
        </row>
        <row r="184">
          <cell r="A184" t="str">
            <v>535800402000</v>
          </cell>
          <cell r="B184">
            <v>13687</v>
          </cell>
        </row>
        <row r="185">
          <cell r="A185" t="str">
            <v>535800401995</v>
          </cell>
          <cell r="B185">
            <v>13247</v>
          </cell>
        </row>
        <row r="186">
          <cell r="A186" t="str">
            <v>535800802000</v>
          </cell>
          <cell r="B186">
            <v>91801</v>
          </cell>
        </row>
        <row r="187">
          <cell r="A187" t="str">
            <v>535800801995</v>
          </cell>
          <cell r="B187">
            <v>90274</v>
          </cell>
        </row>
        <row r="188">
          <cell r="A188" t="str">
            <v>535801202000</v>
          </cell>
          <cell r="B188">
            <v>4645</v>
          </cell>
        </row>
        <row r="189">
          <cell r="A189" t="str">
            <v>535801201995</v>
          </cell>
          <cell r="B189">
            <v>4613</v>
          </cell>
        </row>
        <row r="190">
          <cell r="A190" t="str">
            <v>535801602000</v>
          </cell>
          <cell r="B190">
            <v>8835</v>
          </cell>
        </row>
        <row r="191">
          <cell r="A191" t="str">
            <v>535801601995</v>
          </cell>
          <cell r="B191">
            <v>8474</v>
          </cell>
        </row>
        <row r="192">
          <cell r="A192" t="str">
            <v>535802002000</v>
          </cell>
          <cell r="B192">
            <v>7648</v>
          </cell>
        </row>
        <row r="193">
          <cell r="A193" t="str">
            <v>535802001995</v>
          </cell>
          <cell r="B193">
            <v>7624</v>
          </cell>
        </row>
        <row r="194">
          <cell r="A194" t="str">
            <v>535802402000</v>
          </cell>
          <cell r="B194">
            <v>33414</v>
          </cell>
        </row>
        <row r="195">
          <cell r="A195" t="str">
            <v>535802401995</v>
          </cell>
          <cell r="B195">
            <v>32061</v>
          </cell>
        </row>
        <row r="196">
          <cell r="A196" t="str">
            <v>535802802000</v>
          </cell>
          <cell r="B196">
            <v>18192</v>
          </cell>
        </row>
        <row r="197">
          <cell r="A197" t="str">
            <v>535802801995</v>
          </cell>
          <cell r="B197">
            <v>16989</v>
          </cell>
        </row>
        <row r="198">
          <cell r="A198" t="str">
            <v>535803202000</v>
          </cell>
          <cell r="B198">
            <v>13665</v>
          </cell>
        </row>
        <row r="199">
          <cell r="A199" t="str">
            <v>535803201995</v>
          </cell>
          <cell r="B199">
            <v>12999</v>
          </cell>
        </row>
        <row r="200">
          <cell r="A200" t="str">
            <v>535803602000</v>
          </cell>
          <cell r="B200">
            <v>13853</v>
          </cell>
        </row>
        <row r="201">
          <cell r="A201" t="str">
            <v>535803601995</v>
          </cell>
          <cell r="B201">
            <v>13697</v>
          </cell>
        </row>
        <row r="202">
          <cell r="A202" t="str">
            <v>535804002000</v>
          </cell>
          <cell r="B202">
            <v>9743</v>
          </cell>
        </row>
        <row r="203">
          <cell r="A203" t="str">
            <v>535804001995</v>
          </cell>
          <cell r="B203">
            <v>8873</v>
          </cell>
        </row>
        <row r="204">
          <cell r="A204" t="str">
            <v>535804402000</v>
          </cell>
          <cell r="B204">
            <v>10573</v>
          </cell>
        </row>
        <row r="205">
          <cell r="A205" t="str">
            <v>535804401995</v>
          </cell>
          <cell r="B205">
            <v>9675</v>
          </cell>
        </row>
        <row r="206">
          <cell r="A206" t="str">
            <v>535804802000</v>
          </cell>
          <cell r="B206">
            <v>14075</v>
          </cell>
        </row>
        <row r="207">
          <cell r="A207" t="str">
            <v>535804801995</v>
          </cell>
          <cell r="B207">
            <v>13176</v>
          </cell>
        </row>
        <row r="208">
          <cell r="A208" t="str">
            <v>535805202000</v>
          </cell>
          <cell r="B208">
            <v>11502</v>
          </cell>
        </row>
        <row r="209">
          <cell r="A209" t="str">
            <v>535805201995</v>
          </cell>
          <cell r="B209">
            <v>10760</v>
          </cell>
        </row>
        <row r="210">
          <cell r="A210" t="str">
            <v>535805602000</v>
          </cell>
          <cell r="B210">
            <v>8373</v>
          </cell>
        </row>
        <row r="211">
          <cell r="A211" t="str">
            <v>535805601995</v>
          </cell>
          <cell r="B211">
            <v>8269</v>
          </cell>
        </row>
        <row r="212">
          <cell r="A212" t="str">
            <v>535806002000</v>
          </cell>
          <cell r="B212">
            <v>8558</v>
          </cell>
        </row>
        <row r="213">
          <cell r="A213" t="str">
            <v>535806001995</v>
          </cell>
          <cell r="B213">
            <v>7834</v>
          </cell>
        </row>
        <row r="214">
          <cell r="A214" t="str">
            <v>536200002000</v>
          </cell>
          <cell r="B214">
            <v>455487</v>
          </cell>
        </row>
        <row r="215">
          <cell r="A215" t="str">
            <v>536200001995</v>
          </cell>
          <cell r="B215">
            <v>442356</v>
          </cell>
        </row>
        <row r="216">
          <cell r="A216" t="str">
            <v>536200402000</v>
          </cell>
          <cell r="B216">
            <v>24237</v>
          </cell>
        </row>
        <row r="217">
          <cell r="A217" t="str">
            <v>536200401995</v>
          </cell>
          <cell r="B217">
            <v>23219</v>
          </cell>
        </row>
        <row r="218">
          <cell r="A218" t="str">
            <v>536200802000</v>
          </cell>
          <cell r="B218">
            <v>63526</v>
          </cell>
        </row>
        <row r="219">
          <cell r="A219" t="str">
            <v>536200801995</v>
          </cell>
          <cell r="B219">
            <v>60610</v>
          </cell>
        </row>
        <row r="220">
          <cell r="A220" t="str">
            <v>536201202000</v>
          </cell>
          <cell r="B220">
            <v>43839</v>
          </cell>
        </row>
        <row r="221">
          <cell r="A221" t="str">
            <v>536201201995</v>
          </cell>
          <cell r="B221">
            <v>43653</v>
          </cell>
        </row>
        <row r="222">
          <cell r="A222" t="str">
            <v>536201602000</v>
          </cell>
          <cell r="B222">
            <v>21692</v>
          </cell>
        </row>
        <row r="223">
          <cell r="A223" t="str">
            <v>536201601995</v>
          </cell>
          <cell r="B223">
            <v>21343</v>
          </cell>
        </row>
        <row r="224">
          <cell r="A224" t="str">
            <v>536202002000</v>
          </cell>
          <cell r="B224">
            <v>50689</v>
          </cell>
        </row>
        <row r="225">
          <cell r="A225" t="str">
            <v>536202001995</v>
          </cell>
          <cell r="B225">
            <v>48717</v>
          </cell>
        </row>
        <row r="226">
          <cell r="A226" t="str">
            <v>536202402000</v>
          </cell>
          <cell r="B226">
            <v>47019</v>
          </cell>
        </row>
        <row r="227">
          <cell r="A227" t="str">
            <v>536202401995</v>
          </cell>
          <cell r="B227">
            <v>45583</v>
          </cell>
        </row>
        <row r="228">
          <cell r="A228" t="str">
            <v>536202802000</v>
          </cell>
          <cell r="B228">
            <v>53261</v>
          </cell>
        </row>
        <row r="229">
          <cell r="A229" t="str">
            <v>536202801995</v>
          </cell>
          <cell r="B229">
            <v>52351</v>
          </cell>
        </row>
        <row r="230">
          <cell r="A230" t="str">
            <v>536203202000</v>
          </cell>
          <cell r="B230">
            <v>63135</v>
          </cell>
        </row>
        <row r="231">
          <cell r="A231" t="str">
            <v>536203201995</v>
          </cell>
          <cell r="B231">
            <v>61998</v>
          </cell>
        </row>
        <row r="232">
          <cell r="A232" t="str">
            <v>536203602000</v>
          </cell>
          <cell r="B232">
            <v>53158</v>
          </cell>
        </row>
        <row r="233">
          <cell r="A233" t="str">
            <v>536203601995</v>
          </cell>
          <cell r="B233">
            <v>51365</v>
          </cell>
        </row>
        <row r="234">
          <cell r="A234" t="str">
            <v>536204002000</v>
          </cell>
          <cell r="B234">
            <v>34931</v>
          </cell>
        </row>
        <row r="235">
          <cell r="A235" t="str">
            <v>536204001995</v>
          </cell>
          <cell r="B235">
            <v>33517</v>
          </cell>
        </row>
        <row r="236">
          <cell r="A236" t="str">
            <v>536600002000</v>
          </cell>
          <cell r="B236">
            <v>189316</v>
          </cell>
        </row>
        <row r="237">
          <cell r="A237" t="str">
            <v>536600001995</v>
          </cell>
          <cell r="B237">
            <v>182177</v>
          </cell>
        </row>
        <row r="238">
          <cell r="A238" t="str">
            <v>536600402000</v>
          </cell>
          <cell r="B238">
            <v>18499</v>
          </cell>
        </row>
        <row r="239">
          <cell r="A239" t="str">
            <v>536600401995</v>
          </cell>
          <cell r="B239">
            <v>17718</v>
          </cell>
        </row>
        <row r="240">
          <cell r="A240" t="str">
            <v>536600802000</v>
          </cell>
          <cell r="B240">
            <v>8776</v>
          </cell>
        </row>
        <row r="241">
          <cell r="A241" t="str">
            <v>536600801995</v>
          </cell>
          <cell r="B241">
            <v>8292</v>
          </cell>
        </row>
        <row r="242">
          <cell r="A242" t="str">
            <v>536601202000</v>
          </cell>
          <cell r="B242">
            <v>4277</v>
          </cell>
        </row>
        <row r="243">
          <cell r="A243" t="str">
            <v>536601201995</v>
          </cell>
          <cell r="B243">
            <v>4161</v>
          </cell>
        </row>
        <row r="244">
          <cell r="A244" t="str">
            <v>536601602000</v>
          </cell>
          <cell r="B244">
            <v>53680</v>
          </cell>
        </row>
        <row r="245">
          <cell r="A245" t="str">
            <v>536601601995</v>
          </cell>
          <cell r="B245">
            <v>52205</v>
          </cell>
        </row>
        <row r="246">
          <cell r="A246" t="str">
            <v>536602002000</v>
          </cell>
          <cell r="B246">
            <v>8765</v>
          </cell>
        </row>
        <row r="247">
          <cell r="A247" t="str">
            <v>536602001995</v>
          </cell>
          <cell r="B247">
            <v>8758</v>
          </cell>
        </row>
        <row r="248">
          <cell r="A248" t="str">
            <v>536602402000</v>
          </cell>
          <cell r="B248">
            <v>11689</v>
          </cell>
        </row>
        <row r="249">
          <cell r="A249" t="str">
            <v>536602401995</v>
          </cell>
          <cell r="B249">
            <v>11194</v>
          </cell>
        </row>
        <row r="250">
          <cell r="A250" t="str">
            <v>536602802000</v>
          </cell>
          <cell r="B250">
            <v>26003</v>
          </cell>
        </row>
        <row r="251">
          <cell r="A251" t="str">
            <v>536602801995</v>
          </cell>
          <cell r="B251">
            <v>24575</v>
          </cell>
        </row>
        <row r="252">
          <cell r="A252" t="str">
            <v>536603202000</v>
          </cell>
          <cell r="B252">
            <v>7883</v>
          </cell>
        </row>
        <row r="253">
          <cell r="A253" t="str">
            <v>536603201995</v>
          </cell>
          <cell r="B253">
            <v>7298</v>
          </cell>
        </row>
        <row r="254">
          <cell r="A254" t="str">
            <v>536603602000</v>
          </cell>
          <cell r="B254">
            <v>13965</v>
          </cell>
        </row>
        <row r="255">
          <cell r="A255" t="str">
            <v>536603601995</v>
          </cell>
          <cell r="B255">
            <v>13784</v>
          </cell>
        </row>
        <row r="256">
          <cell r="A256" t="str">
            <v>536604002000</v>
          </cell>
          <cell r="B256">
            <v>16335</v>
          </cell>
        </row>
        <row r="257">
          <cell r="A257" t="str">
            <v>536604001995</v>
          </cell>
          <cell r="B257">
            <v>15314</v>
          </cell>
        </row>
        <row r="258">
          <cell r="A258" t="str">
            <v>536604402000</v>
          </cell>
          <cell r="B258">
            <v>19444</v>
          </cell>
        </row>
        <row r="259">
          <cell r="A259" t="str">
            <v>536604401995</v>
          </cell>
          <cell r="B259">
            <v>18878</v>
          </cell>
        </row>
        <row r="260">
          <cell r="A260" t="str">
            <v>537000002000</v>
          </cell>
          <cell r="B260">
            <v>250400</v>
          </cell>
        </row>
        <row r="261">
          <cell r="A261" t="str">
            <v>537000001995</v>
          </cell>
          <cell r="B261">
            <v>238627</v>
          </cell>
        </row>
        <row r="262">
          <cell r="A262" t="str">
            <v>537000402000</v>
          </cell>
          <cell r="B262">
            <v>43194</v>
          </cell>
        </row>
        <row r="263">
          <cell r="A263" t="str">
            <v>537000401995</v>
          </cell>
          <cell r="B263">
            <v>42281</v>
          </cell>
        </row>
        <row r="264">
          <cell r="A264" t="str">
            <v>537000802000</v>
          </cell>
          <cell r="B264">
            <v>11088</v>
          </cell>
        </row>
        <row r="265">
          <cell r="A265" t="str">
            <v>537000801995</v>
          </cell>
          <cell r="B265">
            <v>10367</v>
          </cell>
        </row>
        <row r="266">
          <cell r="A266" t="str">
            <v>537001202000</v>
          </cell>
          <cell r="B266">
            <v>27826</v>
          </cell>
        </row>
        <row r="267">
          <cell r="A267" t="str">
            <v>537001201995</v>
          </cell>
          <cell r="B267">
            <v>26549</v>
          </cell>
        </row>
        <row r="268">
          <cell r="A268" t="str">
            <v>537001602000</v>
          </cell>
          <cell r="B268">
            <v>41318</v>
          </cell>
        </row>
        <row r="269">
          <cell r="A269" t="str">
            <v>537001601995</v>
          </cell>
          <cell r="B269">
            <v>39852</v>
          </cell>
        </row>
        <row r="270">
          <cell r="A270" t="str">
            <v>537002002000</v>
          </cell>
          <cell r="B270">
            <v>38970</v>
          </cell>
        </row>
        <row r="271">
          <cell r="A271" t="str">
            <v>537002001995</v>
          </cell>
          <cell r="B271">
            <v>36756</v>
          </cell>
        </row>
        <row r="272">
          <cell r="A272" t="str">
            <v>537002402000</v>
          </cell>
          <cell r="B272">
            <v>9511</v>
          </cell>
        </row>
        <row r="273">
          <cell r="A273" t="str">
            <v>537002401995</v>
          </cell>
          <cell r="B273">
            <v>8980</v>
          </cell>
        </row>
        <row r="274">
          <cell r="A274" t="str">
            <v>537002802000</v>
          </cell>
          <cell r="B274">
            <v>24804</v>
          </cell>
        </row>
        <row r="275">
          <cell r="A275" t="str">
            <v>537002801995</v>
          </cell>
          <cell r="B275">
            <v>23849</v>
          </cell>
        </row>
        <row r="276">
          <cell r="A276" t="str">
            <v>537003202000</v>
          </cell>
          <cell r="B276">
            <v>9331</v>
          </cell>
        </row>
        <row r="277">
          <cell r="A277" t="str">
            <v>537003201995</v>
          </cell>
          <cell r="B277">
            <v>8724</v>
          </cell>
        </row>
        <row r="278">
          <cell r="A278" t="str">
            <v>537003602000</v>
          </cell>
          <cell r="B278">
            <v>15815</v>
          </cell>
        </row>
        <row r="279">
          <cell r="A279" t="str">
            <v>537003601995</v>
          </cell>
          <cell r="B279">
            <v>14280</v>
          </cell>
        </row>
        <row r="280">
          <cell r="A280" t="str">
            <v>537004002000</v>
          </cell>
          <cell r="B280">
            <v>28543</v>
          </cell>
        </row>
        <row r="281">
          <cell r="A281" t="str">
            <v>537004001995</v>
          </cell>
          <cell r="B281">
            <v>26989</v>
          </cell>
        </row>
        <row r="282">
          <cell r="A282" t="str">
            <v>537400002000</v>
          </cell>
          <cell r="B282">
            <v>288170</v>
          </cell>
        </row>
        <row r="283">
          <cell r="A283" t="str">
            <v>537400001995</v>
          </cell>
          <cell r="B283">
            <v>280914</v>
          </cell>
        </row>
        <row r="284">
          <cell r="A284" t="str">
            <v>537400402000</v>
          </cell>
          <cell r="B284">
            <v>20764</v>
          </cell>
        </row>
        <row r="285">
          <cell r="A285" t="str">
            <v>537400401995</v>
          </cell>
          <cell r="B285">
            <v>20772</v>
          </cell>
        </row>
        <row r="286">
          <cell r="A286" t="str">
            <v>537400802000</v>
          </cell>
          <cell r="B286">
            <v>20647</v>
          </cell>
        </row>
        <row r="287">
          <cell r="A287" t="str">
            <v>537400801995</v>
          </cell>
          <cell r="B287">
            <v>20442</v>
          </cell>
        </row>
        <row r="288">
          <cell r="A288" t="str">
            <v>537401202000</v>
          </cell>
          <cell r="B288">
            <v>53311</v>
          </cell>
        </row>
        <row r="289">
          <cell r="A289" t="str">
            <v>537401201995</v>
          </cell>
          <cell r="B289">
            <v>53149</v>
          </cell>
        </row>
        <row r="290">
          <cell r="A290" t="str">
            <v>537401602000</v>
          </cell>
          <cell r="B290">
            <v>16397</v>
          </cell>
        </row>
        <row r="291">
          <cell r="A291" t="str">
            <v>537401601995</v>
          </cell>
          <cell r="B291">
            <v>16016</v>
          </cell>
        </row>
        <row r="292">
          <cell r="A292" t="str">
            <v>537402002000</v>
          </cell>
          <cell r="B292">
            <v>22341</v>
          </cell>
        </row>
        <row r="293">
          <cell r="A293" t="str">
            <v>537402001995</v>
          </cell>
          <cell r="B293">
            <v>20804</v>
          </cell>
        </row>
        <row r="294">
          <cell r="A294" t="str">
            <v>537402402000</v>
          </cell>
          <cell r="B294">
            <v>13527</v>
          </cell>
        </row>
        <row r="295">
          <cell r="A295" t="str">
            <v>537402401995</v>
          </cell>
          <cell r="B295">
            <v>13032</v>
          </cell>
        </row>
        <row r="296">
          <cell r="A296" t="str">
            <v>537402802000</v>
          </cell>
          <cell r="B296">
            <v>11464</v>
          </cell>
        </row>
        <row r="297">
          <cell r="A297" t="str">
            <v>537402801995</v>
          </cell>
          <cell r="B297">
            <v>11169</v>
          </cell>
        </row>
        <row r="298">
          <cell r="A298" t="str">
            <v>537403202000</v>
          </cell>
          <cell r="B298">
            <v>16930</v>
          </cell>
        </row>
        <row r="299">
          <cell r="A299" t="str">
            <v>537403201995</v>
          </cell>
          <cell r="B299">
            <v>16526</v>
          </cell>
        </row>
        <row r="300">
          <cell r="A300" t="str">
            <v>537403602000</v>
          </cell>
          <cell r="B300">
            <v>24800</v>
          </cell>
        </row>
        <row r="301">
          <cell r="A301" t="str">
            <v>537403601995</v>
          </cell>
          <cell r="B301">
            <v>24353</v>
          </cell>
        </row>
        <row r="302">
          <cell r="A302" t="str">
            <v>537404002000</v>
          </cell>
          <cell r="B302">
            <v>19611</v>
          </cell>
        </row>
        <row r="303">
          <cell r="A303" t="str">
            <v>537404001995</v>
          </cell>
          <cell r="B303">
            <v>18385</v>
          </cell>
        </row>
        <row r="304">
          <cell r="A304" t="str">
            <v>537404402000</v>
          </cell>
          <cell r="B304">
            <v>18835</v>
          </cell>
        </row>
        <row r="305">
          <cell r="A305" t="str">
            <v>537404401995</v>
          </cell>
          <cell r="B305">
            <v>18490</v>
          </cell>
        </row>
        <row r="306">
          <cell r="A306" t="str">
            <v>537404802000</v>
          </cell>
          <cell r="B306">
            <v>26448</v>
          </cell>
        </row>
        <row r="307">
          <cell r="A307" t="str">
            <v>537404801995</v>
          </cell>
          <cell r="B307">
            <v>25367</v>
          </cell>
        </row>
        <row r="308">
          <cell r="A308" t="str">
            <v>537405202000</v>
          </cell>
          <cell r="B308">
            <v>23095</v>
          </cell>
        </row>
        <row r="309">
          <cell r="A309" t="str">
            <v>537405201995</v>
          </cell>
          <cell r="B309">
            <v>22409</v>
          </cell>
        </row>
        <row r="310">
          <cell r="A310" t="str">
            <v>537800002000</v>
          </cell>
          <cell r="B310">
            <v>275474</v>
          </cell>
        </row>
        <row r="311">
          <cell r="A311" t="str">
            <v>537800001995</v>
          </cell>
          <cell r="B311">
            <v>269541</v>
          </cell>
        </row>
        <row r="312">
          <cell r="A312" t="str">
            <v>537800402000</v>
          </cell>
          <cell r="B312">
            <v>105693</v>
          </cell>
        </row>
        <row r="313">
          <cell r="A313" t="str">
            <v>537800401995</v>
          </cell>
          <cell r="B313">
            <v>105478</v>
          </cell>
        </row>
        <row r="314">
          <cell r="A314" t="str">
            <v>537800802000</v>
          </cell>
          <cell r="B314">
            <v>19125</v>
          </cell>
        </row>
        <row r="315">
          <cell r="A315" t="str">
            <v>537800801995</v>
          </cell>
          <cell r="B315">
            <v>18289</v>
          </cell>
        </row>
        <row r="316">
          <cell r="A316" t="str">
            <v>537801202000</v>
          </cell>
          <cell r="B316">
            <v>19570</v>
          </cell>
        </row>
        <row r="317">
          <cell r="A317" t="str">
            <v>537801201995</v>
          </cell>
          <cell r="B317">
            <v>18771</v>
          </cell>
        </row>
        <row r="318">
          <cell r="A318" t="str">
            <v>537801602000</v>
          </cell>
          <cell r="B318">
            <v>26796</v>
          </cell>
        </row>
        <row r="319">
          <cell r="A319" t="str">
            <v>537801601995</v>
          </cell>
          <cell r="B319">
            <v>26366</v>
          </cell>
        </row>
        <row r="320">
          <cell r="A320" t="str">
            <v>537802002000</v>
          </cell>
          <cell r="B320">
            <v>14829</v>
          </cell>
        </row>
        <row r="321">
          <cell r="A321" t="str">
            <v>537802001995</v>
          </cell>
          <cell r="B321">
            <v>13909</v>
          </cell>
        </row>
        <row r="322">
          <cell r="A322" t="str">
            <v>537802402000</v>
          </cell>
          <cell r="B322">
            <v>26115</v>
          </cell>
        </row>
        <row r="323">
          <cell r="A323" t="str">
            <v>537802401995</v>
          </cell>
          <cell r="B323">
            <v>25319</v>
          </cell>
        </row>
        <row r="324">
          <cell r="A324" t="str">
            <v>537802802000</v>
          </cell>
          <cell r="B324">
            <v>26330</v>
          </cell>
        </row>
        <row r="325">
          <cell r="A325" t="str">
            <v>537802801995</v>
          </cell>
          <cell r="B325">
            <v>24286</v>
          </cell>
        </row>
        <row r="326">
          <cell r="A326" t="str">
            <v>537803202000</v>
          </cell>
          <cell r="B326">
            <v>37016</v>
          </cell>
        </row>
        <row r="327">
          <cell r="A327" t="str">
            <v>537803201995</v>
          </cell>
          <cell r="B327">
            <v>37123</v>
          </cell>
        </row>
        <row r="328">
          <cell r="A328" t="str">
            <v>538200002000</v>
          </cell>
          <cell r="B328">
            <v>576993</v>
          </cell>
        </row>
        <row r="329">
          <cell r="A329" t="str">
            <v>538200001995</v>
          </cell>
          <cell r="B329">
            <v>546670</v>
          </cell>
        </row>
        <row r="330">
          <cell r="A330" t="str">
            <v>538200402000</v>
          </cell>
          <cell r="B330">
            <v>20907</v>
          </cell>
        </row>
        <row r="331">
          <cell r="A331" t="str">
            <v>538200401995</v>
          </cell>
          <cell r="B331">
            <v>19351</v>
          </cell>
        </row>
        <row r="332">
          <cell r="A332" t="str">
            <v>538200802000</v>
          </cell>
          <cell r="B332">
            <v>25004</v>
          </cell>
        </row>
        <row r="333">
          <cell r="A333" t="str">
            <v>538200801995</v>
          </cell>
          <cell r="B333">
            <v>24462</v>
          </cell>
        </row>
        <row r="334">
          <cell r="A334" t="str">
            <v>538201202000</v>
          </cell>
          <cell r="B334">
            <v>45407</v>
          </cell>
        </row>
        <row r="335">
          <cell r="A335" t="str">
            <v>538201201995</v>
          </cell>
          <cell r="B335">
            <v>40180</v>
          </cell>
        </row>
        <row r="336">
          <cell r="A336" t="str">
            <v>538201602000</v>
          </cell>
          <cell r="B336">
            <v>19471</v>
          </cell>
        </row>
        <row r="337">
          <cell r="A337" t="str">
            <v>538201601995</v>
          </cell>
          <cell r="B337">
            <v>18031</v>
          </cell>
        </row>
        <row r="338">
          <cell r="A338" t="str">
            <v>538202002000</v>
          </cell>
          <cell r="B338">
            <v>42711</v>
          </cell>
        </row>
        <row r="339">
          <cell r="A339" t="str">
            <v>538202001995</v>
          </cell>
          <cell r="B339">
            <v>38115</v>
          </cell>
        </row>
        <row r="340">
          <cell r="A340" t="str">
            <v>538202402000</v>
          </cell>
          <cell r="B340">
            <v>38891</v>
          </cell>
        </row>
        <row r="341">
          <cell r="A341" t="str">
            <v>538202401995</v>
          </cell>
          <cell r="B341">
            <v>37341</v>
          </cell>
        </row>
        <row r="342">
          <cell r="A342" t="str">
            <v>538202802000</v>
          </cell>
          <cell r="B342">
            <v>30659</v>
          </cell>
        </row>
        <row r="343">
          <cell r="A343" t="str">
            <v>538202801995</v>
          </cell>
          <cell r="B343">
            <v>29509</v>
          </cell>
        </row>
        <row r="344">
          <cell r="A344" t="str">
            <v>538203202000</v>
          </cell>
          <cell r="B344">
            <v>25319</v>
          </cell>
        </row>
        <row r="345">
          <cell r="A345" t="str">
            <v>538203201995</v>
          </cell>
          <cell r="B345">
            <v>24558</v>
          </cell>
        </row>
        <row r="346">
          <cell r="A346" t="str">
            <v>538203602000</v>
          </cell>
          <cell r="B346">
            <v>14785</v>
          </cell>
        </row>
        <row r="347">
          <cell r="A347" t="str">
            <v>538203601995</v>
          </cell>
          <cell r="B347">
            <v>13883</v>
          </cell>
        </row>
        <row r="348">
          <cell r="A348" t="str">
            <v>538204002000</v>
          </cell>
          <cell r="B348">
            <v>20079</v>
          </cell>
        </row>
        <row r="349">
          <cell r="A349" t="str">
            <v>538204001995</v>
          </cell>
          <cell r="B349">
            <v>18508</v>
          </cell>
        </row>
        <row r="350">
          <cell r="A350" t="str">
            <v>538204402000</v>
          </cell>
          <cell r="B350">
            <v>34613</v>
          </cell>
        </row>
        <row r="351">
          <cell r="A351" t="str">
            <v>538204401995</v>
          </cell>
          <cell r="B351">
            <v>31201</v>
          </cell>
        </row>
        <row r="352">
          <cell r="A352" t="str">
            <v>538204802000</v>
          </cell>
          <cell r="B352">
            <v>25943</v>
          </cell>
        </row>
        <row r="353">
          <cell r="A353" t="str">
            <v>538204801995</v>
          </cell>
          <cell r="B353">
            <v>24733</v>
          </cell>
        </row>
        <row r="354">
          <cell r="A354" t="str">
            <v>538205202000</v>
          </cell>
          <cell r="B354">
            <v>10127</v>
          </cell>
        </row>
        <row r="355">
          <cell r="A355" t="str">
            <v>538205201995</v>
          </cell>
          <cell r="B355">
            <v>9484</v>
          </cell>
        </row>
        <row r="356">
          <cell r="A356" t="str">
            <v>538205602000</v>
          </cell>
          <cell r="B356">
            <v>55248</v>
          </cell>
        </row>
        <row r="357">
          <cell r="A357" t="str">
            <v>538205601995</v>
          </cell>
          <cell r="B357">
            <v>55065</v>
          </cell>
        </row>
        <row r="358">
          <cell r="A358" t="str">
            <v>538206002000</v>
          </cell>
          <cell r="B358">
            <v>37638</v>
          </cell>
        </row>
        <row r="359">
          <cell r="A359" t="str">
            <v>538206001995</v>
          </cell>
          <cell r="B359">
            <v>36998</v>
          </cell>
        </row>
        <row r="360">
          <cell r="A360" t="str">
            <v>538206402000</v>
          </cell>
          <cell r="B360">
            <v>17832</v>
          </cell>
        </row>
        <row r="361">
          <cell r="A361" t="str">
            <v>538206401995</v>
          </cell>
          <cell r="B361">
            <v>17865</v>
          </cell>
        </row>
        <row r="362">
          <cell r="A362" t="str">
            <v>538206802000</v>
          </cell>
          <cell r="B362">
            <v>72678</v>
          </cell>
        </row>
        <row r="363">
          <cell r="A363" t="str">
            <v>538206801995</v>
          </cell>
          <cell r="B363">
            <v>68778</v>
          </cell>
        </row>
        <row r="364">
          <cell r="A364" t="str">
            <v>538207202000</v>
          </cell>
          <cell r="B364">
            <v>18870</v>
          </cell>
        </row>
        <row r="365">
          <cell r="A365" t="str">
            <v>538207201995</v>
          </cell>
          <cell r="B365">
            <v>18716</v>
          </cell>
        </row>
        <row r="366">
          <cell r="A366" t="str">
            <v>538207602000</v>
          </cell>
          <cell r="B366">
            <v>20811</v>
          </cell>
        </row>
        <row r="367">
          <cell r="A367" t="str">
            <v>538207601995</v>
          </cell>
          <cell r="B367">
            <v>19892</v>
          </cell>
        </row>
        <row r="368">
          <cell r="A368" t="str">
            <v>550000002000</v>
          </cell>
          <cell r="B368">
            <v>2612301</v>
          </cell>
        </row>
        <row r="369">
          <cell r="A369" t="str">
            <v>550000001995</v>
          </cell>
          <cell r="B369">
            <v>2573490</v>
          </cell>
        </row>
        <row r="370">
          <cell r="A370" t="str">
            <v>551200002000</v>
          </cell>
          <cell r="B370">
            <v>120611</v>
          </cell>
        </row>
        <row r="371">
          <cell r="A371" t="str">
            <v>551200001995</v>
          </cell>
          <cell r="B371">
            <v>120642</v>
          </cell>
        </row>
        <row r="372">
          <cell r="A372" t="str">
            <v>551300002000</v>
          </cell>
          <cell r="B372">
            <v>278695</v>
          </cell>
        </row>
        <row r="373">
          <cell r="A373" t="str">
            <v>551300001995</v>
          </cell>
          <cell r="B373">
            <v>291164</v>
          </cell>
        </row>
        <row r="374">
          <cell r="A374" t="str">
            <v>551500002000</v>
          </cell>
          <cell r="B374">
            <v>265609</v>
          </cell>
        </row>
        <row r="375">
          <cell r="A375" t="str">
            <v>551500001995</v>
          </cell>
          <cell r="B375">
            <v>265061</v>
          </cell>
        </row>
        <row r="376">
          <cell r="A376" t="str">
            <v>555400002000</v>
          </cell>
          <cell r="B376">
            <v>359573</v>
          </cell>
        </row>
        <row r="377">
          <cell r="A377" t="str">
            <v>555400001995</v>
          </cell>
          <cell r="B377">
            <v>342688</v>
          </cell>
        </row>
        <row r="378">
          <cell r="A378" t="str">
            <v>555400402000</v>
          </cell>
          <cell r="B378">
            <v>37279</v>
          </cell>
        </row>
        <row r="379">
          <cell r="A379" t="str">
            <v>555400401995</v>
          </cell>
          <cell r="B379">
            <v>34708</v>
          </cell>
        </row>
        <row r="380">
          <cell r="A380" t="str">
            <v>555400802000</v>
          </cell>
          <cell r="B380">
            <v>72138</v>
          </cell>
        </row>
        <row r="381">
          <cell r="A381" t="str">
            <v>555400801995</v>
          </cell>
          <cell r="B381">
            <v>70424</v>
          </cell>
        </row>
        <row r="382">
          <cell r="A382" t="str">
            <v>555401202000</v>
          </cell>
          <cell r="B382">
            <v>40474</v>
          </cell>
        </row>
        <row r="383">
          <cell r="A383" t="str">
            <v>555401201995</v>
          </cell>
          <cell r="B383">
            <v>38675</v>
          </cell>
        </row>
        <row r="384">
          <cell r="A384" t="str">
            <v>555401602000</v>
          </cell>
          <cell r="B384">
            <v>16782</v>
          </cell>
        </row>
        <row r="385">
          <cell r="A385" t="str">
            <v>555401601995</v>
          </cell>
          <cell r="B385">
            <v>16095</v>
          </cell>
        </row>
        <row r="386">
          <cell r="A386" t="str">
            <v>555402002000</v>
          </cell>
          <cell r="B386">
            <v>44860</v>
          </cell>
        </row>
        <row r="387">
          <cell r="A387" t="str">
            <v>555402001995</v>
          </cell>
          <cell r="B387">
            <v>43529</v>
          </cell>
        </row>
        <row r="388">
          <cell r="A388" t="str">
            <v>555402402000</v>
          </cell>
          <cell r="B388">
            <v>7945</v>
          </cell>
        </row>
        <row r="389">
          <cell r="A389" t="str">
            <v>555402401995</v>
          </cell>
          <cell r="B389">
            <v>7578</v>
          </cell>
        </row>
        <row r="390">
          <cell r="A390" t="str">
            <v>555402802000</v>
          </cell>
          <cell r="B390">
            <v>8005</v>
          </cell>
        </row>
        <row r="391">
          <cell r="A391" t="str">
            <v>555402801995</v>
          </cell>
          <cell r="B391">
            <v>7375</v>
          </cell>
        </row>
        <row r="392">
          <cell r="A392" t="str">
            <v>555403202000</v>
          </cell>
          <cell r="B392">
            <v>10848</v>
          </cell>
        </row>
        <row r="393">
          <cell r="A393" t="str">
            <v>555403201995</v>
          </cell>
          <cell r="B393">
            <v>10644</v>
          </cell>
        </row>
        <row r="394">
          <cell r="A394" t="str">
            <v>555403602000</v>
          </cell>
          <cell r="B394">
            <v>6561</v>
          </cell>
        </row>
        <row r="395">
          <cell r="A395" t="str">
            <v>555403601995</v>
          </cell>
          <cell r="B395">
            <v>6003</v>
          </cell>
        </row>
        <row r="396">
          <cell r="A396" t="str">
            <v>555404002000</v>
          </cell>
          <cell r="B396">
            <v>11071</v>
          </cell>
        </row>
        <row r="397">
          <cell r="A397" t="str">
            <v>555404001995</v>
          </cell>
          <cell r="B397">
            <v>10510</v>
          </cell>
        </row>
        <row r="398">
          <cell r="A398" t="str">
            <v>555404402000</v>
          </cell>
          <cell r="B398">
            <v>13838</v>
          </cell>
        </row>
        <row r="399">
          <cell r="A399" t="str">
            <v>555404401995</v>
          </cell>
          <cell r="B399">
            <v>12754</v>
          </cell>
        </row>
        <row r="400">
          <cell r="A400" t="str">
            <v>555404802000</v>
          </cell>
          <cell r="B400">
            <v>18597</v>
          </cell>
        </row>
        <row r="401">
          <cell r="A401" t="str">
            <v>555404801995</v>
          </cell>
          <cell r="B401">
            <v>18006</v>
          </cell>
        </row>
        <row r="402">
          <cell r="A402" t="str">
            <v>555405202000</v>
          </cell>
          <cell r="B402">
            <v>7846</v>
          </cell>
        </row>
        <row r="403">
          <cell r="A403" t="str">
            <v>555405201995</v>
          </cell>
          <cell r="B403">
            <v>6379</v>
          </cell>
        </row>
        <row r="404">
          <cell r="A404" t="str">
            <v>555405602000</v>
          </cell>
          <cell r="B404">
            <v>20237</v>
          </cell>
        </row>
        <row r="405">
          <cell r="A405" t="str">
            <v>555405601995</v>
          </cell>
          <cell r="B405">
            <v>19139</v>
          </cell>
        </row>
        <row r="406">
          <cell r="A406" t="str">
            <v>555406002000</v>
          </cell>
          <cell r="B406">
            <v>8585</v>
          </cell>
        </row>
        <row r="407">
          <cell r="A407" t="str">
            <v>555406001995</v>
          </cell>
          <cell r="B407">
            <v>8460</v>
          </cell>
        </row>
        <row r="408">
          <cell r="A408" t="str">
            <v>555406402000</v>
          </cell>
          <cell r="B408">
            <v>12789</v>
          </cell>
        </row>
        <row r="409">
          <cell r="A409" t="str">
            <v>555406401995</v>
          </cell>
          <cell r="B409">
            <v>11664</v>
          </cell>
        </row>
        <row r="410">
          <cell r="A410" t="str">
            <v>555406802000</v>
          </cell>
          <cell r="B410">
            <v>21718</v>
          </cell>
        </row>
        <row r="411">
          <cell r="A411" t="str">
            <v>555406801995</v>
          </cell>
          <cell r="B411">
            <v>20745</v>
          </cell>
        </row>
        <row r="412">
          <cell r="A412" t="str">
            <v>555800002000</v>
          </cell>
          <cell r="B412">
            <v>214893</v>
          </cell>
        </row>
        <row r="413">
          <cell r="A413" t="str">
            <v>555800001995</v>
          </cell>
          <cell r="B413">
            <v>202218</v>
          </cell>
        </row>
        <row r="414">
          <cell r="A414" t="str">
            <v>555800402000</v>
          </cell>
          <cell r="B414">
            <v>14893</v>
          </cell>
        </row>
        <row r="415">
          <cell r="A415" t="str">
            <v>555800401995</v>
          </cell>
          <cell r="B415">
            <v>13965</v>
          </cell>
        </row>
        <row r="416">
          <cell r="A416" t="str">
            <v>555800802000</v>
          </cell>
          <cell r="B416">
            <v>11307</v>
          </cell>
        </row>
        <row r="417">
          <cell r="A417" t="str">
            <v>555800801995</v>
          </cell>
          <cell r="B417">
            <v>10719</v>
          </cell>
        </row>
        <row r="418">
          <cell r="A418" t="str">
            <v>555801202000</v>
          </cell>
          <cell r="B418">
            <v>35947</v>
          </cell>
        </row>
        <row r="419">
          <cell r="A419" t="str">
            <v>555801201995</v>
          </cell>
          <cell r="B419">
            <v>34747</v>
          </cell>
        </row>
        <row r="420">
          <cell r="A420" t="str">
            <v>555801602000</v>
          </cell>
          <cell r="B420">
            <v>46552</v>
          </cell>
        </row>
        <row r="421">
          <cell r="A421" t="str">
            <v>555801601995</v>
          </cell>
          <cell r="B421">
            <v>44277</v>
          </cell>
        </row>
        <row r="422">
          <cell r="A422" t="str">
            <v>555802002000</v>
          </cell>
          <cell r="B422">
            <v>11740</v>
          </cell>
        </row>
        <row r="423">
          <cell r="A423" t="str">
            <v>555802001995</v>
          </cell>
          <cell r="B423">
            <v>10711</v>
          </cell>
        </row>
        <row r="424">
          <cell r="A424" t="str">
            <v>555802402000</v>
          </cell>
          <cell r="B424">
            <v>22873</v>
          </cell>
        </row>
        <row r="425">
          <cell r="A425" t="str">
            <v>555802401995</v>
          </cell>
          <cell r="B425">
            <v>21569</v>
          </cell>
        </row>
        <row r="426">
          <cell r="A426" t="str">
            <v>555802802000</v>
          </cell>
          <cell r="B426">
            <v>9956</v>
          </cell>
        </row>
        <row r="427">
          <cell r="A427" t="str">
            <v>555802801995</v>
          </cell>
          <cell r="B427">
            <v>9283</v>
          </cell>
        </row>
        <row r="428">
          <cell r="A428" t="str">
            <v>555803202000</v>
          </cell>
          <cell r="B428">
            <v>19391</v>
          </cell>
        </row>
        <row r="429">
          <cell r="A429" t="str">
            <v>555803201995</v>
          </cell>
          <cell r="B429">
            <v>17823</v>
          </cell>
        </row>
        <row r="430">
          <cell r="A430" t="str">
            <v>555803602000</v>
          </cell>
          <cell r="B430">
            <v>11721</v>
          </cell>
        </row>
        <row r="431">
          <cell r="A431" t="str">
            <v>555803601995</v>
          </cell>
          <cell r="B431">
            <v>9936</v>
          </cell>
        </row>
        <row r="432">
          <cell r="A432" t="str">
            <v>555804002000</v>
          </cell>
          <cell r="B432">
            <v>10951</v>
          </cell>
        </row>
        <row r="433">
          <cell r="A433" t="str">
            <v>555804001995</v>
          </cell>
          <cell r="B433">
            <v>10392</v>
          </cell>
        </row>
        <row r="434">
          <cell r="A434" t="str">
            <v>555804402000</v>
          </cell>
          <cell r="B434">
            <v>19562</v>
          </cell>
        </row>
        <row r="435">
          <cell r="A435" t="str">
            <v>555804401995</v>
          </cell>
          <cell r="B435">
            <v>18796</v>
          </cell>
        </row>
        <row r="436">
          <cell r="A436" t="str">
            <v>556200002000</v>
          </cell>
          <cell r="B436">
            <v>657592</v>
          </cell>
        </row>
        <row r="437">
          <cell r="A437" t="str">
            <v>556200001995</v>
          </cell>
          <cell r="B437">
            <v>662931</v>
          </cell>
        </row>
        <row r="438">
          <cell r="A438" t="str">
            <v>556200402000</v>
          </cell>
          <cell r="B438">
            <v>78608</v>
          </cell>
        </row>
        <row r="439">
          <cell r="A439" t="str">
            <v>556200401995</v>
          </cell>
          <cell r="B439">
            <v>79160</v>
          </cell>
        </row>
        <row r="440">
          <cell r="A440" t="str">
            <v>556200802000</v>
          </cell>
          <cell r="B440">
            <v>37293</v>
          </cell>
        </row>
        <row r="441">
          <cell r="A441" t="str">
            <v>556200801995</v>
          </cell>
          <cell r="B441">
            <v>37712</v>
          </cell>
        </row>
        <row r="442">
          <cell r="A442" t="str">
            <v>556201202000</v>
          </cell>
          <cell r="B442">
            <v>81063</v>
          </cell>
        </row>
        <row r="443">
          <cell r="A443" t="str">
            <v>556201201995</v>
          </cell>
          <cell r="B443">
            <v>80735</v>
          </cell>
        </row>
        <row r="444">
          <cell r="A444" t="str">
            <v>556201402000</v>
          </cell>
          <cell r="B444">
            <v>77789</v>
          </cell>
        </row>
        <row r="445">
          <cell r="A445" t="str">
            <v>556201401995</v>
          </cell>
          <cell r="B445">
            <v>79605</v>
          </cell>
        </row>
        <row r="446">
          <cell r="A446" t="str">
            <v>556201602000</v>
          </cell>
          <cell r="B446">
            <v>36776</v>
          </cell>
        </row>
        <row r="447">
          <cell r="A447" t="str">
            <v>556201601995</v>
          </cell>
          <cell r="B447">
            <v>35587</v>
          </cell>
        </row>
        <row r="448">
          <cell r="A448" t="str">
            <v>556202002000</v>
          </cell>
          <cell r="B448">
            <v>66930</v>
          </cell>
        </row>
        <row r="449">
          <cell r="A449" t="str">
            <v>556202001995</v>
          </cell>
          <cell r="B449">
            <v>69183</v>
          </cell>
        </row>
        <row r="450">
          <cell r="A450" t="str">
            <v>556202402000</v>
          </cell>
          <cell r="B450">
            <v>93256</v>
          </cell>
        </row>
        <row r="451">
          <cell r="A451" t="str">
            <v>556202401995</v>
          </cell>
          <cell r="B451">
            <v>92965</v>
          </cell>
        </row>
        <row r="452">
          <cell r="A452" t="str">
            <v>556202802000</v>
          </cell>
          <cell r="B452">
            <v>30686</v>
          </cell>
        </row>
        <row r="453">
          <cell r="A453" t="str">
            <v>556202801995</v>
          </cell>
          <cell r="B453">
            <v>30302</v>
          </cell>
        </row>
        <row r="454">
          <cell r="A454" t="str">
            <v>556203202000</v>
          </cell>
          <cell r="B454">
            <v>124785</v>
          </cell>
        </row>
        <row r="455">
          <cell r="A455" t="str">
            <v>556203201995</v>
          </cell>
          <cell r="B455">
            <v>127216</v>
          </cell>
        </row>
        <row r="456">
          <cell r="A456" t="str">
            <v>556203602000</v>
          </cell>
          <cell r="B456">
            <v>30406</v>
          </cell>
        </row>
        <row r="457">
          <cell r="A457" t="str">
            <v>556203601995</v>
          </cell>
          <cell r="B457">
            <v>30466</v>
          </cell>
        </row>
        <row r="458">
          <cell r="A458" t="str">
            <v>556600002000</v>
          </cell>
          <cell r="B458">
            <v>434885</v>
          </cell>
        </row>
        <row r="459">
          <cell r="A459" t="str">
            <v>556600001995</v>
          </cell>
          <cell r="B459">
            <v>416252</v>
          </cell>
        </row>
        <row r="460">
          <cell r="A460" t="str">
            <v>556600402000</v>
          </cell>
          <cell r="B460">
            <v>9521</v>
          </cell>
        </row>
        <row r="461">
          <cell r="A461" t="str">
            <v>556600401995</v>
          </cell>
          <cell r="B461">
            <v>8445</v>
          </cell>
        </row>
        <row r="462">
          <cell r="A462" t="str">
            <v>556600802000</v>
          </cell>
          <cell r="B462">
            <v>35230</v>
          </cell>
        </row>
        <row r="463">
          <cell r="A463" t="str">
            <v>556600801995</v>
          </cell>
          <cell r="B463">
            <v>33665</v>
          </cell>
        </row>
        <row r="464">
          <cell r="A464" t="str">
            <v>556601202000</v>
          </cell>
          <cell r="B464">
            <v>34217</v>
          </cell>
        </row>
        <row r="465">
          <cell r="A465" t="str">
            <v>556601201995</v>
          </cell>
          <cell r="B465">
            <v>33216</v>
          </cell>
        </row>
        <row r="466">
          <cell r="A466" t="str">
            <v>556601602000</v>
          </cell>
          <cell r="B466">
            <v>19371</v>
          </cell>
        </row>
        <row r="467">
          <cell r="A467" t="str">
            <v>556601601995</v>
          </cell>
          <cell r="B467">
            <v>17401</v>
          </cell>
        </row>
        <row r="468">
          <cell r="A468" t="str">
            <v>556602002000</v>
          </cell>
          <cell r="B468">
            <v>7587</v>
          </cell>
        </row>
        <row r="469">
          <cell r="A469" t="str">
            <v>556602001995</v>
          </cell>
          <cell r="B469">
            <v>6642</v>
          </cell>
        </row>
        <row r="470">
          <cell r="A470" t="str">
            <v>556602402000</v>
          </cell>
          <cell r="B470">
            <v>6695</v>
          </cell>
        </row>
        <row r="471">
          <cell r="A471" t="str">
            <v>556602401995</v>
          </cell>
          <cell r="B471">
            <v>6387</v>
          </cell>
        </row>
        <row r="472">
          <cell r="A472" t="str">
            <v>556602802000</v>
          </cell>
          <cell r="B472">
            <v>48843</v>
          </cell>
        </row>
        <row r="473">
          <cell r="A473" t="str">
            <v>556602801995</v>
          </cell>
          <cell r="B473">
            <v>47421</v>
          </cell>
        </row>
        <row r="474">
          <cell r="A474" t="str">
            <v>556603202000</v>
          </cell>
          <cell r="B474">
            <v>6425</v>
          </cell>
        </row>
        <row r="475">
          <cell r="A475" t="str">
            <v>556603201995</v>
          </cell>
          <cell r="B475">
            <v>6058</v>
          </cell>
        </row>
        <row r="476">
          <cell r="A476" t="str">
            <v>556603602000</v>
          </cell>
          <cell r="B476">
            <v>6378</v>
          </cell>
        </row>
        <row r="477">
          <cell r="A477" t="str">
            <v>556603601995</v>
          </cell>
          <cell r="B477">
            <v>5999</v>
          </cell>
        </row>
        <row r="478">
          <cell r="A478" t="str">
            <v>556604002000</v>
          </cell>
          <cell r="B478">
            <v>22052</v>
          </cell>
        </row>
        <row r="479">
          <cell r="A479" t="str">
            <v>556604001995</v>
          </cell>
          <cell r="B479">
            <v>21802</v>
          </cell>
        </row>
        <row r="480">
          <cell r="A480" t="str">
            <v>556604402000</v>
          </cell>
          <cell r="B480">
            <v>9045</v>
          </cell>
        </row>
        <row r="481">
          <cell r="A481" t="str">
            <v>556604401995</v>
          </cell>
          <cell r="B481">
            <v>8575</v>
          </cell>
        </row>
        <row r="482">
          <cell r="A482" t="str">
            <v>556604802000</v>
          </cell>
          <cell r="B482">
            <v>12974</v>
          </cell>
        </row>
        <row r="483">
          <cell r="A483" t="str">
            <v>556604801995</v>
          </cell>
          <cell r="B483">
            <v>11594</v>
          </cell>
        </row>
        <row r="484">
          <cell r="A484" t="str">
            <v>556605202000</v>
          </cell>
          <cell r="B484">
            <v>6328</v>
          </cell>
        </row>
        <row r="485">
          <cell r="A485" t="str">
            <v>556605201995</v>
          </cell>
          <cell r="B485">
            <v>6177</v>
          </cell>
        </row>
        <row r="486">
          <cell r="A486" t="str">
            <v>556605602000</v>
          </cell>
          <cell r="B486">
            <v>12351</v>
          </cell>
        </row>
        <row r="487">
          <cell r="A487" t="str">
            <v>556605601995</v>
          </cell>
          <cell r="B487">
            <v>11783</v>
          </cell>
        </row>
        <row r="488">
          <cell r="A488" t="str">
            <v>556606002000</v>
          </cell>
          <cell r="B488">
            <v>13445</v>
          </cell>
        </row>
        <row r="489">
          <cell r="A489" t="str">
            <v>556606001995</v>
          </cell>
          <cell r="B489">
            <v>12473</v>
          </cell>
        </row>
        <row r="490">
          <cell r="A490" t="str">
            <v>556606402000</v>
          </cell>
          <cell r="B490">
            <v>9410</v>
          </cell>
        </row>
        <row r="491">
          <cell r="A491" t="str">
            <v>556606401995</v>
          </cell>
          <cell r="B491">
            <v>9071</v>
          </cell>
        </row>
        <row r="492">
          <cell r="A492" t="str">
            <v>556606802000</v>
          </cell>
          <cell r="B492">
            <v>18879</v>
          </cell>
        </row>
        <row r="493">
          <cell r="A493" t="str">
            <v>556606801995</v>
          </cell>
          <cell r="B493">
            <v>18176</v>
          </cell>
        </row>
        <row r="494">
          <cell r="A494" t="str">
            <v>556607202000</v>
          </cell>
          <cell r="B494">
            <v>11618</v>
          </cell>
        </row>
        <row r="495">
          <cell r="A495" t="str">
            <v>556607201995</v>
          </cell>
          <cell r="B495">
            <v>10869</v>
          </cell>
        </row>
        <row r="496">
          <cell r="A496" t="str">
            <v>556607602000</v>
          </cell>
          <cell r="B496">
            <v>75886</v>
          </cell>
        </row>
        <row r="497">
          <cell r="A497" t="str">
            <v>556607601995</v>
          </cell>
          <cell r="B497">
            <v>74587</v>
          </cell>
        </row>
        <row r="498">
          <cell r="A498" t="str">
            <v>556608002000</v>
          </cell>
          <cell r="B498">
            <v>6382</v>
          </cell>
        </row>
        <row r="499">
          <cell r="A499" t="str">
            <v>556608001995</v>
          </cell>
          <cell r="B499">
            <v>5633</v>
          </cell>
        </row>
        <row r="500">
          <cell r="A500" t="str">
            <v>556608402000</v>
          </cell>
          <cell r="B500">
            <v>33955</v>
          </cell>
        </row>
        <row r="501">
          <cell r="A501" t="str">
            <v>556608401995</v>
          </cell>
          <cell r="B501">
            <v>33268</v>
          </cell>
        </row>
        <row r="502">
          <cell r="A502" t="str">
            <v>556608802000</v>
          </cell>
          <cell r="B502">
            <v>9373</v>
          </cell>
        </row>
        <row r="503">
          <cell r="A503" t="str">
            <v>556608801995</v>
          </cell>
          <cell r="B503">
            <v>9159</v>
          </cell>
        </row>
        <row r="504">
          <cell r="A504" t="str">
            <v>556609202000</v>
          </cell>
          <cell r="B504">
            <v>11271</v>
          </cell>
        </row>
        <row r="505">
          <cell r="A505" t="str">
            <v>556609201995</v>
          </cell>
          <cell r="B505">
            <v>10635</v>
          </cell>
        </row>
        <row r="506">
          <cell r="A506" t="str">
            <v>556609602000</v>
          </cell>
          <cell r="B506">
            <v>7649</v>
          </cell>
        </row>
        <row r="507">
          <cell r="A507" t="str">
            <v>556609601995</v>
          </cell>
          <cell r="B507">
            <v>7216</v>
          </cell>
        </row>
        <row r="508">
          <cell r="A508" t="str">
            <v>557000002000</v>
          </cell>
          <cell r="B508">
            <v>280443</v>
          </cell>
        </row>
        <row r="509">
          <cell r="A509" t="str">
            <v>557000001995</v>
          </cell>
          <cell r="B509">
            <v>272534</v>
          </cell>
        </row>
        <row r="510">
          <cell r="A510" t="str">
            <v>557000402000</v>
          </cell>
          <cell r="B510">
            <v>55631</v>
          </cell>
        </row>
        <row r="511">
          <cell r="A511" t="str">
            <v>557000401995</v>
          </cell>
          <cell r="B511">
            <v>55785</v>
          </cell>
        </row>
        <row r="512">
          <cell r="A512" t="str">
            <v>557000802000</v>
          </cell>
          <cell r="B512">
            <v>37916</v>
          </cell>
        </row>
        <row r="513">
          <cell r="A513" t="str">
            <v>557000801995</v>
          </cell>
          <cell r="B513">
            <v>38166</v>
          </cell>
        </row>
        <row r="514">
          <cell r="A514" t="str">
            <v>557001202000</v>
          </cell>
          <cell r="B514">
            <v>6194</v>
          </cell>
        </row>
        <row r="515">
          <cell r="A515" t="str">
            <v>557001201995</v>
          </cell>
          <cell r="B515">
            <v>5800</v>
          </cell>
        </row>
        <row r="516">
          <cell r="A516" t="str">
            <v>557001602000</v>
          </cell>
          <cell r="B516">
            <v>14395</v>
          </cell>
        </row>
        <row r="517">
          <cell r="A517" t="str">
            <v>557001601995</v>
          </cell>
          <cell r="B517">
            <v>13298</v>
          </cell>
        </row>
        <row r="518">
          <cell r="A518" t="str">
            <v>557002002000</v>
          </cell>
          <cell r="B518">
            <v>20742</v>
          </cell>
        </row>
        <row r="519">
          <cell r="A519" t="str">
            <v>557002001995</v>
          </cell>
          <cell r="B519">
            <v>20552</v>
          </cell>
        </row>
        <row r="520">
          <cell r="A520" t="str">
            <v>557002402000</v>
          </cell>
          <cell r="B520">
            <v>9078</v>
          </cell>
        </row>
        <row r="521">
          <cell r="A521" t="str">
            <v>557002401995</v>
          </cell>
          <cell r="B521">
            <v>8684</v>
          </cell>
        </row>
        <row r="522">
          <cell r="A522" t="str">
            <v>557002802000</v>
          </cell>
          <cell r="B522">
            <v>29227</v>
          </cell>
        </row>
        <row r="523">
          <cell r="A523" t="str">
            <v>557002801995</v>
          </cell>
          <cell r="B523">
            <v>28847</v>
          </cell>
        </row>
        <row r="524">
          <cell r="A524" t="str">
            <v>557003202000</v>
          </cell>
          <cell r="B524">
            <v>9935</v>
          </cell>
        </row>
        <row r="525">
          <cell r="A525" t="str">
            <v>557003201995</v>
          </cell>
          <cell r="B525">
            <v>8686</v>
          </cell>
        </row>
        <row r="526">
          <cell r="A526" t="str">
            <v>557003602000</v>
          </cell>
          <cell r="B526">
            <v>13443</v>
          </cell>
        </row>
        <row r="527">
          <cell r="A527" t="str">
            <v>557003601995</v>
          </cell>
          <cell r="B527">
            <v>12057</v>
          </cell>
        </row>
        <row r="528">
          <cell r="A528" t="str">
            <v>557004002000</v>
          </cell>
          <cell r="B528">
            <v>12999</v>
          </cell>
        </row>
        <row r="529">
          <cell r="A529" t="str">
            <v>557004001995</v>
          </cell>
          <cell r="B529">
            <v>12252</v>
          </cell>
        </row>
        <row r="530">
          <cell r="A530" t="str">
            <v>557004402000</v>
          </cell>
          <cell r="B530">
            <v>18992</v>
          </cell>
        </row>
        <row r="531">
          <cell r="A531" t="str">
            <v>557004401995</v>
          </cell>
          <cell r="B531">
            <v>18472</v>
          </cell>
        </row>
        <row r="532">
          <cell r="A532" t="str">
            <v>557004802000</v>
          </cell>
          <cell r="B532">
            <v>13203</v>
          </cell>
        </row>
        <row r="533">
          <cell r="A533" t="str">
            <v>557004801995</v>
          </cell>
          <cell r="B533">
            <v>12944</v>
          </cell>
        </row>
        <row r="534">
          <cell r="A534" t="str">
            <v>557005202000</v>
          </cell>
          <cell r="B534">
            <v>38688</v>
          </cell>
        </row>
        <row r="535">
          <cell r="A535" t="str">
            <v>557005201995</v>
          </cell>
          <cell r="B535">
            <v>36991</v>
          </cell>
        </row>
        <row r="536">
          <cell r="A536" t="str">
            <v>570000002000</v>
          </cell>
          <cell r="B536">
            <v>2055795</v>
          </cell>
        </row>
        <row r="537">
          <cell r="A537" t="str">
            <v>570000001995</v>
          </cell>
          <cell r="B537">
            <v>2012908</v>
          </cell>
        </row>
        <row r="538">
          <cell r="A538" t="str">
            <v>571100002000</v>
          </cell>
          <cell r="B538">
            <v>321758</v>
          </cell>
        </row>
        <row r="539">
          <cell r="A539" t="str">
            <v>571100001995</v>
          </cell>
          <cell r="B539">
            <v>324066</v>
          </cell>
        </row>
        <row r="540">
          <cell r="A540" t="str">
            <v>575400002000</v>
          </cell>
          <cell r="B540">
            <v>345379</v>
          </cell>
        </row>
        <row r="541">
          <cell r="A541" t="str">
            <v>575400001995</v>
          </cell>
          <cell r="B541">
            <v>329043</v>
          </cell>
        </row>
        <row r="542">
          <cell r="A542" t="str">
            <v>575400402000</v>
          </cell>
          <cell r="B542">
            <v>8676</v>
          </cell>
        </row>
        <row r="543">
          <cell r="A543" t="str">
            <v>575400401995</v>
          </cell>
          <cell r="B543">
            <v>8463</v>
          </cell>
        </row>
        <row r="544">
          <cell r="A544" t="str">
            <v>575400802000</v>
          </cell>
          <cell r="B544">
            <v>95158</v>
          </cell>
        </row>
        <row r="545">
          <cell r="A545" t="str">
            <v>575400801995</v>
          </cell>
          <cell r="B545">
            <v>92842</v>
          </cell>
        </row>
        <row r="546">
          <cell r="A546" t="str">
            <v>575401202000</v>
          </cell>
          <cell r="B546">
            <v>20478</v>
          </cell>
        </row>
        <row r="547">
          <cell r="A547" t="str">
            <v>575401201995</v>
          </cell>
          <cell r="B547">
            <v>19502</v>
          </cell>
        </row>
        <row r="548">
          <cell r="A548" t="str">
            <v>575401602000</v>
          </cell>
          <cell r="B548">
            <v>23639</v>
          </cell>
        </row>
        <row r="549">
          <cell r="A549" t="str">
            <v>575401601995</v>
          </cell>
          <cell r="B549">
            <v>22616</v>
          </cell>
        </row>
        <row r="550">
          <cell r="A550" t="str">
            <v>575402002000</v>
          </cell>
          <cell r="B550">
            <v>15795</v>
          </cell>
        </row>
        <row r="551">
          <cell r="A551" t="str">
            <v>575402001995</v>
          </cell>
          <cell r="B551">
            <v>14898</v>
          </cell>
        </row>
        <row r="552">
          <cell r="A552" t="str">
            <v>575402402000</v>
          </cell>
          <cell r="B552">
            <v>8126</v>
          </cell>
        </row>
        <row r="553">
          <cell r="A553" t="str">
            <v>575402401995</v>
          </cell>
          <cell r="B553">
            <v>7719</v>
          </cell>
        </row>
        <row r="554">
          <cell r="A554" t="str">
            <v>575402802000</v>
          </cell>
          <cell r="B554">
            <v>44932</v>
          </cell>
        </row>
        <row r="555">
          <cell r="A555" t="str">
            <v>575402801995</v>
          </cell>
          <cell r="B555">
            <v>42155</v>
          </cell>
        </row>
        <row r="556">
          <cell r="A556" t="str">
            <v>575403202000</v>
          </cell>
          <cell r="B556">
            <v>28029</v>
          </cell>
        </row>
        <row r="557">
          <cell r="A557" t="str">
            <v>575403201995</v>
          </cell>
          <cell r="B557">
            <v>26435</v>
          </cell>
        </row>
        <row r="558">
          <cell r="A558" t="str">
            <v>575403602000</v>
          </cell>
          <cell r="B558">
            <v>25562</v>
          </cell>
        </row>
        <row r="559">
          <cell r="A559" t="str">
            <v>575403601995</v>
          </cell>
          <cell r="B559">
            <v>23248</v>
          </cell>
        </row>
        <row r="560">
          <cell r="A560" t="str">
            <v>575404002000</v>
          </cell>
          <cell r="B560">
            <v>19619</v>
          </cell>
        </row>
        <row r="561">
          <cell r="A561" t="str">
            <v>575404001995</v>
          </cell>
          <cell r="B561">
            <v>18591</v>
          </cell>
        </row>
        <row r="562">
          <cell r="A562" t="str">
            <v>575404402000</v>
          </cell>
          <cell r="B562">
            <v>23315</v>
          </cell>
        </row>
        <row r="563">
          <cell r="A563" t="str">
            <v>575404401995</v>
          </cell>
          <cell r="B563">
            <v>21626</v>
          </cell>
        </row>
        <row r="564">
          <cell r="A564" t="str">
            <v>575404802000</v>
          </cell>
          <cell r="B564">
            <v>20397</v>
          </cell>
        </row>
        <row r="565">
          <cell r="A565" t="str">
            <v>575404801995</v>
          </cell>
          <cell r="B565">
            <v>19680</v>
          </cell>
        </row>
        <row r="566">
          <cell r="A566" t="str">
            <v>575405202000</v>
          </cell>
          <cell r="B566">
            <v>11653</v>
          </cell>
        </row>
        <row r="567">
          <cell r="A567" t="str">
            <v>575405201995</v>
          </cell>
          <cell r="B567">
            <v>11268</v>
          </cell>
        </row>
        <row r="568">
          <cell r="A568" t="str">
            <v>575800002000</v>
          </cell>
          <cell r="B568">
            <v>254754</v>
          </cell>
        </row>
        <row r="569">
          <cell r="A569" t="str">
            <v>575800001995</v>
          </cell>
          <cell r="B569">
            <v>250768</v>
          </cell>
        </row>
        <row r="570">
          <cell r="A570" t="str">
            <v>575800402000</v>
          </cell>
          <cell r="B570">
            <v>44582</v>
          </cell>
        </row>
        <row r="571">
          <cell r="A571" t="str">
            <v>575800401995</v>
          </cell>
          <cell r="B571">
            <v>43186</v>
          </cell>
        </row>
        <row r="572">
          <cell r="A572" t="str">
            <v>575800802000</v>
          </cell>
          <cell r="B572">
            <v>19963</v>
          </cell>
        </row>
        <row r="573">
          <cell r="A573" t="str">
            <v>575800801995</v>
          </cell>
          <cell r="B573">
            <v>18925</v>
          </cell>
        </row>
        <row r="574">
          <cell r="A574" t="str">
            <v>575801202000</v>
          </cell>
          <cell r="B574">
            <v>65083</v>
          </cell>
        </row>
        <row r="575">
          <cell r="A575" t="str">
            <v>575801201995</v>
          </cell>
          <cell r="B575">
            <v>65919</v>
          </cell>
        </row>
        <row r="576">
          <cell r="A576" t="str">
            <v>575801602000</v>
          </cell>
          <cell r="B576">
            <v>21039</v>
          </cell>
        </row>
        <row r="577">
          <cell r="A577" t="str">
            <v>575801601995</v>
          </cell>
          <cell r="B577">
            <v>20474</v>
          </cell>
        </row>
        <row r="578">
          <cell r="A578" t="str">
            <v>575802002000</v>
          </cell>
          <cell r="B578">
            <v>16170</v>
          </cell>
        </row>
        <row r="579">
          <cell r="A579" t="str">
            <v>575802001995</v>
          </cell>
          <cell r="B579">
            <v>15589</v>
          </cell>
        </row>
        <row r="580">
          <cell r="A580" t="str">
            <v>575802402000</v>
          </cell>
          <cell r="B580">
            <v>41421</v>
          </cell>
        </row>
        <row r="581">
          <cell r="A581" t="str">
            <v>575802401995</v>
          </cell>
          <cell r="B581">
            <v>41246</v>
          </cell>
        </row>
        <row r="582">
          <cell r="A582" t="str">
            <v>575802802000</v>
          </cell>
          <cell r="B582">
            <v>10148</v>
          </cell>
        </row>
        <row r="583">
          <cell r="A583" t="str">
            <v>575802801995</v>
          </cell>
          <cell r="B583">
            <v>9308</v>
          </cell>
        </row>
        <row r="584">
          <cell r="A584" t="str">
            <v>575803202000</v>
          </cell>
          <cell r="B584">
            <v>15815</v>
          </cell>
        </row>
        <row r="585">
          <cell r="A585" t="str">
            <v>575803201995</v>
          </cell>
          <cell r="B585">
            <v>15601</v>
          </cell>
        </row>
        <row r="586">
          <cell r="A586" t="str">
            <v>575803602000</v>
          </cell>
          <cell r="B586">
            <v>20533</v>
          </cell>
        </row>
        <row r="587">
          <cell r="A587" t="str">
            <v>575803601995</v>
          </cell>
          <cell r="B587">
            <v>20520</v>
          </cell>
        </row>
        <row r="588">
          <cell r="A588" t="str">
            <v>576200002000</v>
          </cell>
          <cell r="B588">
            <v>155808</v>
          </cell>
        </row>
        <row r="589">
          <cell r="A589" t="str">
            <v>576200001995</v>
          </cell>
          <cell r="B589">
            <v>154401</v>
          </cell>
        </row>
        <row r="590">
          <cell r="A590" t="str">
            <v>576200402000</v>
          </cell>
          <cell r="B590">
            <v>19462</v>
          </cell>
        </row>
        <row r="591">
          <cell r="A591" t="str">
            <v>576200401995</v>
          </cell>
          <cell r="B591">
            <v>19122</v>
          </cell>
        </row>
        <row r="592">
          <cell r="A592" t="str">
            <v>576200802000</v>
          </cell>
          <cell r="B592">
            <v>15594</v>
          </cell>
        </row>
        <row r="593">
          <cell r="A593" t="str">
            <v>576200801995</v>
          </cell>
          <cell r="B593">
            <v>15703</v>
          </cell>
        </row>
        <row r="594">
          <cell r="A594" t="str">
            <v>576201202000</v>
          </cell>
          <cell r="B594">
            <v>9894</v>
          </cell>
        </row>
        <row r="595">
          <cell r="A595" t="str">
            <v>576201201995</v>
          </cell>
          <cell r="B595">
            <v>9743</v>
          </cell>
        </row>
        <row r="596">
          <cell r="A596" t="str">
            <v>576201602000</v>
          </cell>
          <cell r="B596">
            <v>17861</v>
          </cell>
        </row>
        <row r="597">
          <cell r="A597" t="str">
            <v>576201601995</v>
          </cell>
          <cell r="B597">
            <v>17493</v>
          </cell>
        </row>
        <row r="598">
          <cell r="A598" t="str">
            <v>576202002000</v>
          </cell>
          <cell r="B598">
            <v>33117</v>
          </cell>
        </row>
        <row r="599">
          <cell r="A599" t="str">
            <v>576202001995</v>
          </cell>
          <cell r="B599">
            <v>33560</v>
          </cell>
        </row>
        <row r="600">
          <cell r="A600" t="str">
            <v>576202402000</v>
          </cell>
          <cell r="B600">
            <v>5505</v>
          </cell>
        </row>
        <row r="601">
          <cell r="A601" t="str">
            <v>576202401995</v>
          </cell>
          <cell r="B601">
            <v>5233</v>
          </cell>
        </row>
        <row r="602">
          <cell r="A602" t="str">
            <v>576202802000</v>
          </cell>
          <cell r="B602">
            <v>7087</v>
          </cell>
        </row>
        <row r="603">
          <cell r="A603" t="str">
            <v>576202801995</v>
          </cell>
          <cell r="B603">
            <v>7114</v>
          </cell>
        </row>
        <row r="604">
          <cell r="A604" t="str">
            <v>576203202000</v>
          </cell>
          <cell r="B604">
            <v>13981</v>
          </cell>
        </row>
        <row r="605">
          <cell r="A605" t="str">
            <v>576203201995</v>
          </cell>
          <cell r="B605">
            <v>13296</v>
          </cell>
        </row>
        <row r="606">
          <cell r="A606" t="str">
            <v>576203602000</v>
          </cell>
          <cell r="B606">
            <v>24204</v>
          </cell>
        </row>
        <row r="607">
          <cell r="A607" t="str">
            <v>576203601995</v>
          </cell>
          <cell r="B607">
            <v>24178</v>
          </cell>
        </row>
        <row r="608">
          <cell r="A608" t="str">
            <v>576204002000</v>
          </cell>
          <cell r="B608">
            <v>9103</v>
          </cell>
        </row>
        <row r="609">
          <cell r="A609" t="str">
            <v>576204001995</v>
          </cell>
          <cell r="B609">
            <v>8959</v>
          </cell>
        </row>
        <row r="610">
          <cell r="A610" t="str">
            <v>576600002000</v>
          </cell>
          <cell r="B610">
            <v>365006</v>
          </cell>
        </row>
        <row r="611">
          <cell r="A611" t="str">
            <v>576600001995</v>
          </cell>
          <cell r="B611">
            <v>360471</v>
          </cell>
        </row>
        <row r="612">
          <cell r="A612" t="str">
            <v>576600402000</v>
          </cell>
          <cell r="B612">
            <v>10120</v>
          </cell>
        </row>
        <row r="613">
          <cell r="A613" t="str">
            <v>576600401995</v>
          </cell>
          <cell r="B613">
            <v>9607</v>
          </cell>
        </row>
        <row r="614">
          <cell r="A614" t="str">
            <v>576600802000</v>
          </cell>
          <cell r="B614">
            <v>55028</v>
          </cell>
        </row>
        <row r="615">
          <cell r="A615" t="str">
            <v>576600801995</v>
          </cell>
          <cell r="B615">
            <v>55029</v>
          </cell>
        </row>
        <row r="616">
          <cell r="A616" t="str">
            <v>576601202000</v>
          </cell>
          <cell r="B616">
            <v>9774</v>
          </cell>
        </row>
        <row r="617">
          <cell r="A617" t="str">
            <v>576601201995</v>
          </cell>
          <cell r="B617">
            <v>9616</v>
          </cell>
        </row>
        <row r="618">
          <cell r="A618" t="str">
            <v>576601602000</v>
          </cell>
          <cell r="B618">
            <v>17622</v>
          </cell>
        </row>
        <row r="619">
          <cell r="A619" t="str">
            <v>576601601995</v>
          </cell>
          <cell r="B619">
            <v>16786</v>
          </cell>
        </row>
        <row r="620">
          <cell r="A620" t="str">
            <v>576602002000</v>
          </cell>
          <cell r="B620">
            <v>73695</v>
          </cell>
        </row>
        <row r="621">
          <cell r="A621" t="str">
            <v>576602001995</v>
          </cell>
          <cell r="B621">
            <v>73343</v>
          </cell>
        </row>
        <row r="622">
          <cell r="A622" t="str">
            <v>576602402000</v>
          </cell>
          <cell r="B622">
            <v>8804</v>
          </cell>
        </row>
        <row r="623">
          <cell r="A623" t="str">
            <v>576602401995</v>
          </cell>
          <cell r="B623">
            <v>8587</v>
          </cell>
        </row>
        <row r="624">
          <cell r="A624" t="str">
            <v>576602802000</v>
          </cell>
          <cell r="B624">
            <v>13331</v>
          </cell>
        </row>
        <row r="625">
          <cell r="A625" t="str">
            <v>576602801995</v>
          </cell>
          <cell r="B625">
            <v>13407</v>
          </cell>
        </row>
        <row r="626">
          <cell r="A626" t="str">
            <v>576603202000</v>
          </cell>
          <cell r="B626">
            <v>18754</v>
          </cell>
        </row>
        <row r="627">
          <cell r="A627" t="str">
            <v>576603201995</v>
          </cell>
          <cell r="B627">
            <v>18664</v>
          </cell>
        </row>
        <row r="628">
          <cell r="A628" t="str">
            <v>576603602000</v>
          </cell>
          <cell r="B628">
            <v>15827</v>
          </cell>
        </row>
        <row r="629">
          <cell r="A629" t="str">
            <v>576603601995</v>
          </cell>
          <cell r="B629">
            <v>15791</v>
          </cell>
        </row>
        <row r="630">
          <cell r="A630" t="str">
            <v>576604002000</v>
          </cell>
          <cell r="B630">
            <v>36073</v>
          </cell>
        </row>
        <row r="631">
          <cell r="A631" t="str">
            <v>576604001995</v>
          </cell>
          <cell r="B631">
            <v>35931</v>
          </cell>
        </row>
        <row r="632">
          <cell r="A632" t="str">
            <v>576604402000</v>
          </cell>
          <cell r="B632">
            <v>41995</v>
          </cell>
        </row>
        <row r="633">
          <cell r="A633" t="str">
            <v>576604401995</v>
          </cell>
          <cell r="B633">
            <v>41403</v>
          </cell>
        </row>
        <row r="634">
          <cell r="A634" t="str">
            <v>576604802000</v>
          </cell>
          <cell r="B634">
            <v>16336</v>
          </cell>
        </row>
        <row r="635">
          <cell r="A635" t="str">
            <v>576604801995</v>
          </cell>
          <cell r="B635">
            <v>15309</v>
          </cell>
        </row>
        <row r="636">
          <cell r="A636" t="str">
            <v>576605202000</v>
          </cell>
          <cell r="B636">
            <v>11718</v>
          </cell>
        </row>
        <row r="637">
          <cell r="A637" t="str">
            <v>576605201995</v>
          </cell>
          <cell r="B637">
            <v>12003</v>
          </cell>
        </row>
        <row r="638">
          <cell r="A638" t="str">
            <v>576605602000</v>
          </cell>
          <cell r="B638">
            <v>17465</v>
          </cell>
        </row>
        <row r="639">
          <cell r="A639" t="str">
            <v>576605601995</v>
          </cell>
          <cell r="B639">
            <v>17165</v>
          </cell>
        </row>
        <row r="640">
          <cell r="A640" t="str">
            <v>576606002000</v>
          </cell>
          <cell r="B640">
            <v>9619</v>
          </cell>
        </row>
        <row r="641">
          <cell r="A641" t="str">
            <v>576606001995</v>
          </cell>
          <cell r="B641">
            <v>9636</v>
          </cell>
        </row>
        <row r="642">
          <cell r="A642" t="str">
            <v>576606402000</v>
          </cell>
          <cell r="B642">
            <v>8845</v>
          </cell>
        </row>
        <row r="643">
          <cell r="A643" t="str">
            <v>576606401995</v>
          </cell>
          <cell r="B643">
            <v>8194</v>
          </cell>
        </row>
        <row r="644">
          <cell r="A644" t="str">
            <v>577000002000</v>
          </cell>
          <cell r="B644">
            <v>322789</v>
          </cell>
        </row>
        <row r="645">
          <cell r="A645" t="str">
            <v>577000001995</v>
          </cell>
          <cell r="B645">
            <v>316139</v>
          </cell>
        </row>
        <row r="646">
          <cell r="A646" t="str">
            <v>577000402000</v>
          </cell>
          <cell r="B646">
            <v>50007</v>
          </cell>
        </row>
        <row r="647">
          <cell r="A647" t="str">
            <v>577000401995</v>
          </cell>
          <cell r="B647">
            <v>49014</v>
          </cell>
        </row>
        <row r="648">
          <cell r="A648" t="str">
            <v>577000802000</v>
          </cell>
          <cell r="B648">
            <v>26952</v>
          </cell>
        </row>
        <row r="649">
          <cell r="A649" t="str">
            <v>577000801995</v>
          </cell>
          <cell r="B649">
            <v>27004</v>
          </cell>
        </row>
        <row r="650">
          <cell r="A650" t="str">
            <v>577001202000</v>
          </cell>
          <cell r="B650">
            <v>16571</v>
          </cell>
        </row>
        <row r="651">
          <cell r="A651" t="str">
            <v>577001201995</v>
          </cell>
          <cell r="B651">
            <v>15857</v>
          </cell>
        </row>
        <row r="652">
          <cell r="A652" t="str">
            <v>577001602000</v>
          </cell>
          <cell r="B652">
            <v>13603</v>
          </cell>
        </row>
        <row r="653">
          <cell r="A653" t="str">
            <v>577001601995</v>
          </cell>
          <cell r="B653">
            <v>12657</v>
          </cell>
        </row>
        <row r="654">
          <cell r="A654" t="str">
            <v>577002002000</v>
          </cell>
          <cell r="B654">
            <v>25908</v>
          </cell>
        </row>
        <row r="655">
          <cell r="A655" t="str">
            <v>577002001995</v>
          </cell>
          <cell r="B655">
            <v>25301</v>
          </cell>
        </row>
        <row r="656">
          <cell r="A656" t="str">
            <v>577002402000</v>
          </cell>
          <cell r="B656">
            <v>83079</v>
          </cell>
        </row>
        <row r="657">
          <cell r="A657" t="str">
            <v>577002401995</v>
          </cell>
          <cell r="B657">
            <v>82971</v>
          </cell>
        </row>
        <row r="658">
          <cell r="A658" t="str">
            <v>577002802000</v>
          </cell>
          <cell r="B658">
            <v>27040</v>
          </cell>
        </row>
        <row r="659">
          <cell r="A659" t="str">
            <v>577002801995</v>
          </cell>
          <cell r="B659">
            <v>26142</v>
          </cell>
        </row>
        <row r="660">
          <cell r="A660" t="str">
            <v>577003202000</v>
          </cell>
          <cell r="B660">
            <v>36182</v>
          </cell>
        </row>
        <row r="661">
          <cell r="A661" t="str">
            <v>577003201995</v>
          </cell>
          <cell r="B661">
            <v>35794</v>
          </cell>
        </row>
        <row r="662">
          <cell r="A662" t="str">
            <v>577003602000</v>
          </cell>
          <cell r="B662">
            <v>13283</v>
          </cell>
        </row>
        <row r="663">
          <cell r="A663" t="str">
            <v>577003601995</v>
          </cell>
          <cell r="B663">
            <v>12500</v>
          </cell>
        </row>
        <row r="664">
          <cell r="A664" t="str">
            <v>577004002000</v>
          </cell>
          <cell r="B664">
            <v>15766</v>
          </cell>
        </row>
        <row r="665">
          <cell r="A665" t="str">
            <v>577004001995</v>
          </cell>
          <cell r="B665">
            <v>14850</v>
          </cell>
        </row>
        <row r="666">
          <cell r="A666" t="str">
            <v>577004402000</v>
          </cell>
          <cell r="B666">
            <v>14398</v>
          </cell>
        </row>
        <row r="667">
          <cell r="A667" t="str">
            <v>577004401995</v>
          </cell>
          <cell r="B667">
            <v>14049</v>
          </cell>
        </row>
        <row r="668">
          <cell r="A668" t="str">
            <v>577400002000</v>
          </cell>
          <cell r="B668">
            <v>290301</v>
          </cell>
        </row>
        <row r="669">
          <cell r="A669" t="str">
            <v>577400001995</v>
          </cell>
          <cell r="B669">
            <v>278020</v>
          </cell>
        </row>
        <row r="670">
          <cell r="A670" t="str">
            <v>577400402000</v>
          </cell>
          <cell r="B670">
            <v>9588</v>
          </cell>
        </row>
        <row r="671">
          <cell r="A671" t="str">
            <v>577400401995</v>
          </cell>
          <cell r="B671">
            <v>8571</v>
          </cell>
        </row>
        <row r="672">
          <cell r="A672" t="str">
            <v>577400802000</v>
          </cell>
          <cell r="B672">
            <v>14885</v>
          </cell>
        </row>
        <row r="673">
          <cell r="A673" t="str">
            <v>577400801995</v>
          </cell>
          <cell r="B673">
            <v>14566</v>
          </cell>
        </row>
        <row r="674">
          <cell r="A674" t="str">
            <v>577401202000</v>
          </cell>
          <cell r="B674">
            <v>12976</v>
          </cell>
        </row>
        <row r="675">
          <cell r="A675" t="str">
            <v>577401201995</v>
          </cell>
          <cell r="B675">
            <v>12338</v>
          </cell>
        </row>
        <row r="676">
          <cell r="A676" t="str">
            <v>577401602000</v>
          </cell>
          <cell r="B676">
            <v>22108</v>
          </cell>
        </row>
        <row r="677">
          <cell r="A677" t="str">
            <v>577401601995</v>
          </cell>
          <cell r="B677">
            <v>21619</v>
          </cell>
        </row>
        <row r="678">
          <cell r="A678" t="str">
            <v>577402002000</v>
          </cell>
          <cell r="B678">
            <v>29212</v>
          </cell>
        </row>
        <row r="679">
          <cell r="A679" t="str">
            <v>577402001995</v>
          </cell>
          <cell r="B679">
            <v>27700</v>
          </cell>
        </row>
        <row r="680">
          <cell r="A680" t="str">
            <v>577402402000</v>
          </cell>
          <cell r="B680">
            <v>15773</v>
          </cell>
        </row>
        <row r="681">
          <cell r="A681" t="str">
            <v>577402401995</v>
          </cell>
          <cell r="B681">
            <v>15167</v>
          </cell>
        </row>
        <row r="682">
          <cell r="A682" t="str">
            <v>577402802000</v>
          </cell>
          <cell r="B682">
            <v>11009</v>
          </cell>
        </row>
        <row r="683">
          <cell r="A683" t="str">
            <v>577402801995</v>
          </cell>
          <cell r="B683">
            <v>10461</v>
          </cell>
        </row>
        <row r="684">
          <cell r="A684" t="str">
            <v>577403202000</v>
          </cell>
          <cell r="B684">
            <v>139084</v>
          </cell>
        </row>
        <row r="685">
          <cell r="A685" t="str">
            <v>577403201995</v>
          </cell>
          <cell r="B685">
            <v>133717</v>
          </cell>
        </row>
        <row r="686">
          <cell r="A686" t="str">
            <v>577403602000</v>
          </cell>
          <cell r="B686">
            <v>23501</v>
          </cell>
        </row>
        <row r="687">
          <cell r="A687" t="str">
            <v>577403601995</v>
          </cell>
          <cell r="B687">
            <v>22211</v>
          </cell>
        </row>
        <row r="688">
          <cell r="A688" t="str">
            <v>577404002000</v>
          </cell>
          <cell r="B688">
            <v>12165</v>
          </cell>
        </row>
        <row r="689">
          <cell r="A689" t="str">
            <v>577404001995</v>
          </cell>
          <cell r="B689">
            <v>11670</v>
          </cell>
        </row>
        <row r="690">
          <cell r="A690" t="str">
            <v>590000002000</v>
          </cell>
          <cell r="B690">
            <v>3805904</v>
          </cell>
        </row>
        <row r="691">
          <cell r="A691" t="str">
            <v>590000001995</v>
          </cell>
          <cell r="B691">
            <v>3827480</v>
          </cell>
        </row>
        <row r="692">
          <cell r="A692" t="str">
            <v>591100002000</v>
          </cell>
          <cell r="B692">
            <v>391147</v>
          </cell>
        </row>
        <row r="693">
          <cell r="A693" t="str">
            <v>591100001995</v>
          </cell>
          <cell r="B693">
            <v>400395</v>
          </cell>
        </row>
        <row r="694">
          <cell r="A694" t="str">
            <v>591300002000</v>
          </cell>
          <cell r="B694">
            <v>588994</v>
          </cell>
        </row>
        <row r="695">
          <cell r="A695" t="str">
            <v>591300001995</v>
          </cell>
          <cell r="B695">
            <v>598840</v>
          </cell>
        </row>
        <row r="696">
          <cell r="A696" t="str">
            <v>591400002000</v>
          </cell>
          <cell r="B696">
            <v>203151</v>
          </cell>
        </row>
        <row r="697">
          <cell r="A697" t="str">
            <v>591400001995</v>
          </cell>
          <cell r="B697">
            <v>212003</v>
          </cell>
        </row>
        <row r="698">
          <cell r="A698" t="str">
            <v>591500002000</v>
          </cell>
          <cell r="B698">
            <v>182427</v>
          </cell>
        </row>
        <row r="699">
          <cell r="A699" t="str">
            <v>591500001995</v>
          </cell>
          <cell r="B699">
            <v>183408</v>
          </cell>
        </row>
        <row r="700">
          <cell r="A700" t="str">
            <v>591600002000</v>
          </cell>
          <cell r="B700">
            <v>174529</v>
          </cell>
        </row>
        <row r="701">
          <cell r="A701" t="str">
            <v>591600001995</v>
          </cell>
          <cell r="B701">
            <v>179897</v>
          </cell>
        </row>
        <row r="702">
          <cell r="A702" t="str">
            <v>595400002000</v>
          </cell>
          <cell r="B702">
            <v>350781</v>
          </cell>
        </row>
        <row r="703">
          <cell r="A703" t="str">
            <v>595400001995</v>
          </cell>
          <cell r="B703">
            <v>352069</v>
          </cell>
        </row>
        <row r="704">
          <cell r="A704" t="str">
            <v>595400402000</v>
          </cell>
          <cell r="B704">
            <v>9108</v>
          </cell>
        </row>
        <row r="705">
          <cell r="A705" t="str">
            <v>595400401995</v>
          </cell>
          <cell r="B705">
            <v>8892</v>
          </cell>
        </row>
        <row r="706">
          <cell r="A706" t="str">
            <v>595400802000</v>
          </cell>
          <cell r="B706">
            <v>33725</v>
          </cell>
        </row>
        <row r="707">
          <cell r="A707" t="str">
            <v>595400801995</v>
          </cell>
          <cell r="B707">
            <v>34224</v>
          </cell>
        </row>
        <row r="708">
          <cell r="A708" t="str">
            <v>595401202000</v>
          </cell>
          <cell r="B708">
            <v>33621</v>
          </cell>
        </row>
        <row r="709">
          <cell r="A709" t="str">
            <v>595401201995</v>
          </cell>
          <cell r="B709">
            <v>33769</v>
          </cell>
        </row>
        <row r="710">
          <cell r="A710" t="str">
            <v>595401602000</v>
          </cell>
          <cell r="B710">
            <v>58329</v>
          </cell>
        </row>
        <row r="711">
          <cell r="A711" t="str">
            <v>595401601995</v>
          </cell>
          <cell r="B711">
            <v>58650</v>
          </cell>
        </row>
        <row r="712">
          <cell r="A712" t="str">
            <v>595402002000</v>
          </cell>
          <cell r="B712">
            <v>25928</v>
          </cell>
        </row>
        <row r="713">
          <cell r="A713" t="str">
            <v>595402001995</v>
          </cell>
          <cell r="B713">
            <v>26278</v>
          </cell>
        </row>
        <row r="714">
          <cell r="A714" t="str">
            <v>595402402000</v>
          </cell>
          <cell r="B714">
            <v>30569</v>
          </cell>
        </row>
        <row r="715">
          <cell r="A715" t="str">
            <v>595402401995</v>
          </cell>
          <cell r="B715">
            <v>30729</v>
          </cell>
        </row>
        <row r="716">
          <cell r="A716" t="str">
            <v>595402802000</v>
          </cell>
          <cell r="B716">
            <v>26454</v>
          </cell>
        </row>
        <row r="717">
          <cell r="A717" t="str">
            <v>595402801995</v>
          </cell>
          <cell r="B717">
            <v>25442</v>
          </cell>
        </row>
        <row r="718">
          <cell r="A718" t="str">
            <v>595403202000</v>
          </cell>
          <cell r="B718">
            <v>29851</v>
          </cell>
        </row>
        <row r="719">
          <cell r="A719" t="str">
            <v>595403201995</v>
          </cell>
          <cell r="B719">
            <v>29331</v>
          </cell>
        </row>
        <row r="720">
          <cell r="A720" t="str">
            <v>595403602000</v>
          </cell>
          <cell r="B720">
            <v>103196</v>
          </cell>
        </row>
        <row r="721">
          <cell r="A721" t="str">
            <v>595403601995</v>
          </cell>
          <cell r="B721">
            <v>104754</v>
          </cell>
        </row>
        <row r="722">
          <cell r="A722" t="str">
            <v>595800002000</v>
          </cell>
          <cell r="B722">
            <v>281830</v>
          </cell>
        </row>
        <row r="723">
          <cell r="A723" t="str">
            <v>595800001995</v>
          </cell>
          <cell r="B723">
            <v>283857</v>
          </cell>
        </row>
        <row r="724">
          <cell r="A724" t="str">
            <v>595800402000</v>
          </cell>
          <cell r="B724">
            <v>77473</v>
          </cell>
        </row>
        <row r="725">
          <cell r="A725" t="str">
            <v>595800401995</v>
          </cell>
          <cell r="B725">
            <v>78972</v>
          </cell>
        </row>
        <row r="726">
          <cell r="A726" t="str">
            <v>595800802000</v>
          </cell>
          <cell r="B726">
            <v>12013</v>
          </cell>
        </row>
        <row r="727">
          <cell r="A727" t="str">
            <v>595800801995</v>
          </cell>
          <cell r="B727">
            <v>12148</v>
          </cell>
        </row>
        <row r="728">
          <cell r="A728" t="str">
            <v>595801202000</v>
          </cell>
          <cell r="B728">
            <v>27347</v>
          </cell>
        </row>
        <row r="729">
          <cell r="A729" t="str">
            <v>595801201995</v>
          </cell>
          <cell r="B729">
            <v>27258</v>
          </cell>
        </row>
        <row r="730">
          <cell r="A730" t="str">
            <v>595801602000</v>
          </cell>
          <cell r="B730">
            <v>9289</v>
          </cell>
        </row>
        <row r="731">
          <cell r="A731" t="str">
            <v>595801601995</v>
          </cell>
          <cell r="B731">
            <v>9311</v>
          </cell>
        </row>
        <row r="732">
          <cell r="A732" t="str">
            <v>595802002000</v>
          </cell>
          <cell r="B732">
            <v>4732</v>
          </cell>
        </row>
        <row r="733">
          <cell r="A733" t="str">
            <v>595802001995</v>
          </cell>
          <cell r="B733">
            <v>4997</v>
          </cell>
        </row>
        <row r="734">
          <cell r="A734" t="str">
            <v>595802402000</v>
          </cell>
          <cell r="B734">
            <v>22475</v>
          </cell>
        </row>
        <row r="735">
          <cell r="A735" t="str">
            <v>595802401995</v>
          </cell>
          <cell r="B735">
            <v>23058</v>
          </cell>
        </row>
        <row r="736">
          <cell r="A736" t="str">
            <v>595802802000</v>
          </cell>
          <cell r="B736">
            <v>8356</v>
          </cell>
        </row>
        <row r="737">
          <cell r="A737" t="str">
            <v>595802801995</v>
          </cell>
          <cell r="B737">
            <v>8200</v>
          </cell>
        </row>
        <row r="738">
          <cell r="A738" t="str">
            <v>595803202000</v>
          </cell>
          <cell r="B738">
            <v>32679</v>
          </cell>
        </row>
        <row r="739">
          <cell r="A739" t="str">
            <v>595803201995</v>
          </cell>
          <cell r="B739">
            <v>32590</v>
          </cell>
        </row>
        <row r="740">
          <cell r="A740" t="str">
            <v>595803602000</v>
          </cell>
          <cell r="B740">
            <v>16195</v>
          </cell>
        </row>
        <row r="741">
          <cell r="A741" t="str">
            <v>595803601995</v>
          </cell>
          <cell r="B741">
            <v>16267</v>
          </cell>
        </row>
        <row r="742">
          <cell r="A742" t="str">
            <v>595804002000</v>
          </cell>
          <cell r="B742">
            <v>26556</v>
          </cell>
        </row>
        <row r="743">
          <cell r="A743" t="str">
            <v>595804001995</v>
          </cell>
          <cell r="B743">
            <v>26620</v>
          </cell>
        </row>
        <row r="744">
          <cell r="A744" t="str">
            <v>595804402000</v>
          </cell>
          <cell r="B744">
            <v>29867</v>
          </cell>
        </row>
        <row r="745">
          <cell r="A745" t="str">
            <v>595804401995</v>
          </cell>
          <cell r="B745">
            <v>29368</v>
          </cell>
        </row>
        <row r="746">
          <cell r="A746" t="str">
            <v>595804802000</v>
          </cell>
          <cell r="B746">
            <v>14848</v>
          </cell>
        </row>
        <row r="747">
          <cell r="A747" t="str">
            <v>595804801995</v>
          </cell>
          <cell r="B747">
            <v>15068</v>
          </cell>
        </row>
        <row r="748">
          <cell r="A748" t="str">
            <v>596200002000</v>
          </cell>
          <cell r="B748">
            <v>457465</v>
          </cell>
        </row>
        <row r="749">
          <cell r="A749" t="str">
            <v>596200001995</v>
          </cell>
          <cell r="B749">
            <v>458221</v>
          </cell>
        </row>
        <row r="750">
          <cell r="A750" t="str">
            <v>596200402000</v>
          </cell>
          <cell r="B750">
            <v>22215</v>
          </cell>
        </row>
        <row r="751">
          <cell r="A751" t="str">
            <v>596200401995</v>
          </cell>
          <cell r="B751">
            <v>24026</v>
          </cell>
        </row>
        <row r="752">
          <cell r="A752" t="str">
            <v>596200802000</v>
          </cell>
          <cell r="B752">
            <v>12119</v>
          </cell>
        </row>
        <row r="753">
          <cell r="A753" t="str">
            <v>596200801995</v>
          </cell>
          <cell r="B753">
            <v>11967</v>
          </cell>
        </row>
        <row r="754">
          <cell r="A754" t="str">
            <v>596201202000</v>
          </cell>
          <cell r="B754">
            <v>17534</v>
          </cell>
        </row>
        <row r="755">
          <cell r="A755" t="str">
            <v>596201201995</v>
          </cell>
          <cell r="B755">
            <v>17168</v>
          </cell>
        </row>
        <row r="756">
          <cell r="A756" t="str">
            <v>596201602000</v>
          </cell>
          <cell r="B756">
            <v>37156</v>
          </cell>
        </row>
        <row r="757">
          <cell r="A757" t="str">
            <v>596201601995</v>
          </cell>
          <cell r="B757">
            <v>35934</v>
          </cell>
        </row>
        <row r="758">
          <cell r="A758" t="str">
            <v>596202002000</v>
          </cell>
          <cell r="B758">
            <v>7574</v>
          </cell>
        </row>
        <row r="759">
          <cell r="A759" t="str">
            <v>596202001995</v>
          </cell>
          <cell r="B759">
            <v>7492</v>
          </cell>
        </row>
        <row r="760">
          <cell r="A760" t="str">
            <v>596202402000</v>
          </cell>
          <cell r="B760">
            <v>98790</v>
          </cell>
        </row>
        <row r="761">
          <cell r="A761" t="str">
            <v>596202401995</v>
          </cell>
          <cell r="B761">
            <v>99341</v>
          </cell>
        </row>
        <row r="762">
          <cell r="A762" t="str">
            <v>596202802000</v>
          </cell>
          <cell r="B762">
            <v>18353</v>
          </cell>
        </row>
        <row r="763">
          <cell r="A763" t="str">
            <v>596202801995</v>
          </cell>
          <cell r="B763">
            <v>17541</v>
          </cell>
        </row>
        <row r="764">
          <cell r="A764" t="str">
            <v>596203202000</v>
          </cell>
          <cell r="B764">
            <v>80613</v>
          </cell>
        </row>
        <row r="765">
          <cell r="A765" t="str">
            <v>596203201995</v>
          </cell>
          <cell r="B765">
            <v>81837</v>
          </cell>
        </row>
        <row r="766">
          <cell r="A766" t="str">
            <v>596203602000</v>
          </cell>
          <cell r="B766">
            <v>21884</v>
          </cell>
        </row>
        <row r="767">
          <cell r="A767" t="str">
            <v>596203601995</v>
          </cell>
          <cell r="B767">
            <v>21554</v>
          </cell>
        </row>
        <row r="768">
          <cell r="A768" t="str">
            <v>596204002000</v>
          </cell>
          <cell r="B768">
            <v>59239</v>
          </cell>
        </row>
        <row r="769">
          <cell r="A769" t="str">
            <v>596204001995</v>
          </cell>
          <cell r="B769">
            <v>58424</v>
          </cell>
        </row>
        <row r="770">
          <cell r="A770" t="str">
            <v>596204402000</v>
          </cell>
          <cell r="B770">
            <v>7011</v>
          </cell>
        </row>
        <row r="771">
          <cell r="A771" t="str">
            <v>596204401995</v>
          </cell>
          <cell r="B771">
            <v>6964</v>
          </cell>
        </row>
        <row r="772">
          <cell r="A772" t="str">
            <v>596204802000</v>
          </cell>
          <cell r="B772">
            <v>12346</v>
          </cell>
        </row>
        <row r="773">
          <cell r="A773" t="str">
            <v>596204801995</v>
          </cell>
          <cell r="B773">
            <v>12009</v>
          </cell>
        </row>
        <row r="774">
          <cell r="A774" t="str">
            <v>596205202000</v>
          </cell>
          <cell r="B774">
            <v>29031</v>
          </cell>
        </row>
        <row r="775">
          <cell r="A775" t="str">
            <v>596205201995</v>
          </cell>
          <cell r="B775">
            <v>29519</v>
          </cell>
        </row>
        <row r="776">
          <cell r="A776" t="str">
            <v>596205602000</v>
          </cell>
          <cell r="B776">
            <v>12121</v>
          </cell>
        </row>
        <row r="777">
          <cell r="A777" t="str">
            <v>596205601995</v>
          </cell>
          <cell r="B777">
            <v>12218</v>
          </cell>
        </row>
        <row r="778">
          <cell r="A778" t="str">
            <v>596206002000</v>
          </cell>
          <cell r="B778">
            <v>21479</v>
          </cell>
        </row>
        <row r="779">
          <cell r="A779" t="str">
            <v>596206001995</v>
          </cell>
          <cell r="B779">
            <v>22227</v>
          </cell>
        </row>
        <row r="780">
          <cell r="A780" t="str">
            <v>596600002000</v>
          </cell>
          <cell r="B780">
            <v>141207</v>
          </cell>
        </row>
        <row r="781">
          <cell r="A781" t="str">
            <v>596600001995</v>
          </cell>
          <cell r="B781">
            <v>138115</v>
          </cell>
        </row>
        <row r="782">
          <cell r="A782" t="str">
            <v>596600402000</v>
          </cell>
          <cell r="B782">
            <v>24460</v>
          </cell>
        </row>
        <row r="783">
          <cell r="A783" t="str">
            <v>596600401995</v>
          </cell>
          <cell r="B783">
            <v>23888</v>
          </cell>
        </row>
        <row r="784">
          <cell r="A784" t="str">
            <v>596600802000</v>
          </cell>
          <cell r="B784">
            <v>12269</v>
          </cell>
        </row>
        <row r="785">
          <cell r="A785" t="str">
            <v>596600801995</v>
          </cell>
          <cell r="B785">
            <v>12039</v>
          </cell>
        </row>
        <row r="786">
          <cell r="A786" t="str">
            <v>596601202000</v>
          </cell>
          <cell r="B786">
            <v>18559</v>
          </cell>
        </row>
        <row r="787">
          <cell r="A787" t="str">
            <v>596601201995</v>
          </cell>
          <cell r="B787">
            <v>18299</v>
          </cell>
        </row>
        <row r="788">
          <cell r="A788" t="str">
            <v>596601602000</v>
          </cell>
          <cell r="B788">
            <v>13047</v>
          </cell>
        </row>
        <row r="789">
          <cell r="A789" t="str">
            <v>596601601995</v>
          </cell>
          <cell r="B789">
            <v>13030</v>
          </cell>
        </row>
        <row r="790">
          <cell r="A790" t="str">
            <v>596602002000</v>
          </cell>
          <cell r="B790">
            <v>28026</v>
          </cell>
        </row>
        <row r="791">
          <cell r="A791" t="str">
            <v>596602001995</v>
          </cell>
          <cell r="B791">
            <v>27650</v>
          </cell>
        </row>
        <row r="792">
          <cell r="A792" t="str">
            <v>596602402000</v>
          </cell>
          <cell r="B792">
            <v>25162</v>
          </cell>
        </row>
        <row r="793">
          <cell r="A793" t="str">
            <v>596602401995</v>
          </cell>
          <cell r="B793">
            <v>24605</v>
          </cell>
        </row>
        <row r="794">
          <cell r="A794" t="str">
            <v>596602802000</v>
          </cell>
          <cell r="B794">
            <v>19684</v>
          </cell>
        </row>
        <row r="795">
          <cell r="A795" t="str">
            <v>596602801995</v>
          </cell>
          <cell r="B795">
            <v>18604</v>
          </cell>
        </row>
        <row r="796">
          <cell r="A796" t="str">
            <v>597000002000</v>
          </cell>
          <cell r="B796">
            <v>296256</v>
          </cell>
        </row>
        <row r="797">
          <cell r="A797" t="str">
            <v>597000001995</v>
          </cell>
          <cell r="B797">
            <v>299336</v>
          </cell>
        </row>
        <row r="798">
          <cell r="A798" t="str">
            <v>597000402000</v>
          </cell>
          <cell r="B798">
            <v>21219</v>
          </cell>
        </row>
        <row r="799">
          <cell r="A799" t="str">
            <v>597000401995</v>
          </cell>
          <cell r="B799">
            <v>21289</v>
          </cell>
        </row>
        <row r="800">
          <cell r="A800" t="str">
            <v>597000802000</v>
          </cell>
          <cell r="B800">
            <v>15064</v>
          </cell>
        </row>
        <row r="801">
          <cell r="A801" t="str">
            <v>597000801995</v>
          </cell>
          <cell r="B801">
            <v>14807</v>
          </cell>
        </row>
        <row r="802">
          <cell r="A802" t="str">
            <v>597001202000</v>
          </cell>
          <cell r="B802">
            <v>7795</v>
          </cell>
        </row>
        <row r="803">
          <cell r="A803" t="str">
            <v>597001201995</v>
          </cell>
          <cell r="B803">
            <v>8116</v>
          </cell>
        </row>
        <row r="804">
          <cell r="A804" t="str">
            <v>597001602000</v>
          </cell>
          <cell r="B804">
            <v>18328</v>
          </cell>
        </row>
        <row r="805">
          <cell r="A805" t="str">
            <v>597001601995</v>
          </cell>
          <cell r="B805">
            <v>18094</v>
          </cell>
        </row>
        <row r="806">
          <cell r="A806" t="str">
            <v>597002002000</v>
          </cell>
          <cell r="B806">
            <v>16630</v>
          </cell>
        </row>
        <row r="807">
          <cell r="A807" t="str">
            <v>597002001995</v>
          </cell>
          <cell r="B807">
            <v>16571</v>
          </cell>
        </row>
        <row r="808">
          <cell r="A808" t="str">
            <v>597002402000</v>
          </cell>
          <cell r="B808">
            <v>32099</v>
          </cell>
        </row>
        <row r="809">
          <cell r="A809" t="str">
            <v>597002401995</v>
          </cell>
          <cell r="B809">
            <v>32243</v>
          </cell>
        </row>
        <row r="810">
          <cell r="A810" t="str">
            <v>597002802000</v>
          </cell>
          <cell r="B810">
            <v>15473</v>
          </cell>
        </row>
        <row r="811">
          <cell r="A811" t="str">
            <v>597002801995</v>
          </cell>
          <cell r="B811">
            <v>15574</v>
          </cell>
        </row>
        <row r="812">
          <cell r="A812" t="str">
            <v>597003202000</v>
          </cell>
          <cell r="B812">
            <v>25034</v>
          </cell>
        </row>
        <row r="813">
          <cell r="A813" t="str">
            <v>597003201995</v>
          </cell>
          <cell r="B813">
            <v>24897</v>
          </cell>
        </row>
        <row r="814">
          <cell r="A814" t="str">
            <v>597003602000</v>
          </cell>
          <cell r="B814">
            <v>14501</v>
          </cell>
        </row>
        <row r="815">
          <cell r="A815" t="str">
            <v>597003601995</v>
          </cell>
          <cell r="B815">
            <v>14717</v>
          </cell>
        </row>
        <row r="816">
          <cell r="A816" t="str">
            <v>597004002000</v>
          </cell>
          <cell r="B816">
            <v>108476</v>
          </cell>
        </row>
        <row r="817">
          <cell r="A817" t="str">
            <v>597004001995</v>
          </cell>
          <cell r="B817">
            <v>111398</v>
          </cell>
        </row>
        <row r="818">
          <cell r="A818" t="str">
            <v>597004402000</v>
          </cell>
          <cell r="B818">
            <v>21637</v>
          </cell>
        </row>
        <row r="819">
          <cell r="A819" t="str">
            <v>597004401995</v>
          </cell>
          <cell r="B819">
            <v>21630</v>
          </cell>
        </row>
        <row r="820">
          <cell r="A820" t="str">
            <v>597400002000</v>
          </cell>
          <cell r="B820">
            <v>306377</v>
          </cell>
        </row>
        <row r="821">
          <cell r="A821" t="str">
            <v>597400001995</v>
          </cell>
          <cell r="B821">
            <v>298677</v>
          </cell>
        </row>
        <row r="822">
          <cell r="A822" t="str">
            <v>597400402000</v>
          </cell>
          <cell r="B822">
            <v>10802</v>
          </cell>
        </row>
        <row r="823">
          <cell r="A823" t="str">
            <v>597400401995</v>
          </cell>
          <cell r="B823">
            <v>10429</v>
          </cell>
        </row>
        <row r="824">
          <cell r="A824" t="str">
            <v>597400802000</v>
          </cell>
          <cell r="B824">
            <v>11033</v>
          </cell>
        </row>
        <row r="825">
          <cell r="A825" t="str">
            <v>597400801995</v>
          </cell>
          <cell r="B825">
            <v>10800</v>
          </cell>
        </row>
        <row r="826">
          <cell r="A826" t="str">
            <v>597401202000</v>
          </cell>
          <cell r="B826">
            <v>12189</v>
          </cell>
        </row>
        <row r="827">
          <cell r="A827" t="str">
            <v>597401201995</v>
          </cell>
          <cell r="B827">
            <v>10869</v>
          </cell>
        </row>
        <row r="828">
          <cell r="A828" t="str">
            <v>597401602000</v>
          </cell>
          <cell r="B828">
            <v>15669</v>
          </cell>
        </row>
        <row r="829">
          <cell r="A829" t="str">
            <v>597401601995</v>
          </cell>
          <cell r="B829">
            <v>14982</v>
          </cell>
        </row>
        <row r="830">
          <cell r="A830" t="str">
            <v>597402002000</v>
          </cell>
          <cell r="B830">
            <v>19976</v>
          </cell>
        </row>
        <row r="831">
          <cell r="A831" t="str">
            <v>597402001995</v>
          </cell>
          <cell r="B831">
            <v>19170</v>
          </cell>
        </row>
        <row r="832">
          <cell r="A832" t="str">
            <v>597402402000</v>
          </cell>
          <cell r="B832">
            <v>12529</v>
          </cell>
        </row>
        <row r="833">
          <cell r="A833" t="str">
            <v>597402401995</v>
          </cell>
          <cell r="B833">
            <v>12081</v>
          </cell>
        </row>
        <row r="834">
          <cell r="A834" t="str">
            <v>597402802000</v>
          </cell>
          <cell r="B834">
            <v>66933</v>
          </cell>
        </row>
        <row r="835">
          <cell r="A835" t="str">
            <v>597402801995</v>
          </cell>
          <cell r="B835">
            <v>66636</v>
          </cell>
        </row>
        <row r="836">
          <cell r="A836" t="str">
            <v>597403202000</v>
          </cell>
          <cell r="B836">
            <v>11093</v>
          </cell>
        </row>
        <row r="837">
          <cell r="A837" t="str">
            <v>597403201995</v>
          </cell>
          <cell r="B837">
            <v>10114</v>
          </cell>
        </row>
        <row r="838">
          <cell r="A838" t="str">
            <v>597403602000</v>
          </cell>
          <cell r="B838">
            <v>11500</v>
          </cell>
        </row>
        <row r="839">
          <cell r="A839" t="str">
            <v>597403601995</v>
          </cell>
          <cell r="B839">
            <v>11709</v>
          </cell>
        </row>
        <row r="840">
          <cell r="A840" t="str">
            <v>597404002000</v>
          </cell>
          <cell r="B840">
            <v>48520</v>
          </cell>
        </row>
        <row r="841">
          <cell r="A841" t="str">
            <v>597404001995</v>
          </cell>
          <cell r="B841">
            <v>47730</v>
          </cell>
        </row>
        <row r="842">
          <cell r="A842" t="str">
            <v>597404402000</v>
          </cell>
          <cell r="B842">
            <v>29028</v>
          </cell>
        </row>
        <row r="843">
          <cell r="A843" t="str">
            <v>597404401995</v>
          </cell>
          <cell r="B843">
            <v>29566</v>
          </cell>
        </row>
        <row r="844">
          <cell r="A844" t="str">
            <v>597404802000</v>
          </cell>
          <cell r="B844">
            <v>12787</v>
          </cell>
        </row>
        <row r="845">
          <cell r="A845" t="str">
            <v>597404801995</v>
          </cell>
          <cell r="B845">
            <v>11563</v>
          </cell>
        </row>
        <row r="846">
          <cell r="A846" t="str">
            <v>597405202000</v>
          </cell>
          <cell r="B846">
            <v>31623</v>
          </cell>
        </row>
        <row r="847">
          <cell r="A847" t="str">
            <v>597405201995</v>
          </cell>
          <cell r="B847">
            <v>30533</v>
          </cell>
        </row>
        <row r="848">
          <cell r="A848" t="str">
            <v>597405602000</v>
          </cell>
          <cell r="B848">
            <v>12695</v>
          </cell>
        </row>
        <row r="849">
          <cell r="A849" t="str">
            <v>597405601995</v>
          </cell>
          <cell r="B849">
            <v>12495</v>
          </cell>
        </row>
        <row r="850">
          <cell r="A850" t="str">
            <v>597800002000</v>
          </cell>
          <cell r="B850">
            <v>431740</v>
          </cell>
        </row>
        <row r="851">
          <cell r="A851" t="str">
            <v>597800001995</v>
          </cell>
          <cell r="B851">
            <v>422662</v>
          </cell>
        </row>
        <row r="852">
          <cell r="A852" t="str">
            <v>597800402000</v>
          </cell>
          <cell r="B852">
            <v>52905</v>
          </cell>
        </row>
        <row r="853">
          <cell r="A853" t="str">
            <v>597800401995</v>
          </cell>
          <cell r="B853">
            <v>51838</v>
          </cell>
        </row>
        <row r="854">
          <cell r="A854" t="str">
            <v>597800802000</v>
          </cell>
          <cell r="B854">
            <v>19384</v>
          </cell>
        </row>
        <row r="855">
          <cell r="A855" t="str">
            <v>597800801995</v>
          </cell>
          <cell r="B855">
            <v>18817</v>
          </cell>
        </row>
        <row r="856">
          <cell r="A856" t="str">
            <v>597801202000</v>
          </cell>
          <cell r="B856">
            <v>22995</v>
          </cell>
        </row>
        <row r="857">
          <cell r="A857" t="str">
            <v>597801201995</v>
          </cell>
          <cell r="B857">
            <v>22145</v>
          </cell>
        </row>
        <row r="858">
          <cell r="A858" t="str">
            <v>597801602000</v>
          </cell>
          <cell r="B858">
            <v>17600</v>
          </cell>
        </row>
        <row r="859">
          <cell r="A859" t="str">
            <v>597801601995</v>
          </cell>
          <cell r="B859">
            <v>17414</v>
          </cell>
        </row>
        <row r="860">
          <cell r="A860" t="str">
            <v>597802002000</v>
          </cell>
          <cell r="B860">
            <v>46565</v>
          </cell>
        </row>
        <row r="861">
          <cell r="A861" t="str">
            <v>597802001995</v>
          </cell>
          <cell r="B861">
            <v>46977</v>
          </cell>
        </row>
        <row r="862">
          <cell r="A862" t="str">
            <v>597802402000</v>
          </cell>
          <cell r="B862">
            <v>92017</v>
          </cell>
        </row>
        <row r="863">
          <cell r="A863" t="str">
            <v>597802401995</v>
          </cell>
          <cell r="B863">
            <v>91592</v>
          </cell>
        </row>
        <row r="864">
          <cell r="A864" t="str">
            <v>597802802000</v>
          </cell>
          <cell r="B864">
            <v>50834</v>
          </cell>
        </row>
        <row r="865">
          <cell r="A865" t="str">
            <v>597802801995</v>
          </cell>
          <cell r="B865">
            <v>50734</v>
          </cell>
        </row>
        <row r="866">
          <cell r="A866" t="str">
            <v>597803202000</v>
          </cell>
          <cell r="B866">
            <v>27240</v>
          </cell>
        </row>
        <row r="867">
          <cell r="A867" t="str">
            <v>597803201995</v>
          </cell>
          <cell r="B867">
            <v>26214</v>
          </cell>
        </row>
        <row r="868">
          <cell r="A868" t="str">
            <v>597803602000</v>
          </cell>
          <cell r="B868">
            <v>71375</v>
          </cell>
        </row>
        <row r="869">
          <cell r="A869" t="str">
            <v>597803601995</v>
          </cell>
          <cell r="B869">
            <v>66475</v>
          </cell>
        </row>
        <row r="870">
          <cell r="A870" t="str">
            <v>597804002000</v>
          </cell>
          <cell r="B870">
            <v>30825</v>
          </cell>
        </row>
        <row r="871">
          <cell r="A871" t="str">
            <v>597804001995</v>
          </cell>
          <cell r="B871">
            <v>30456</v>
          </cell>
        </row>
      </sheetData>
      <sheetData sheetId="7">
        <row r="6">
          <cell r="A6">
            <v>50000000</v>
          </cell>
          <cell r="B6">
            <v>2014</v>
          </cell>
          <cell r="C6">
            <v>6284700</v>
          </cell>
        </row>
        <row r="7">
          <cell r="A7">
            <v>51000000</v>
          </cell>
          <cell r="B7">
            <v>2014</v>
          </cell>
          <cell r="C7">
            <v>1881795</v>
          </cell>
        </row>
        <row r="8">
          <cell r="A8">
            <v>51110000</v>
          </cell>
          <cell r="B8">
            <v>2014</v>
          </cell>
          <cell r="C8">
            <v>378427</v>
          </cell>
        </row>
        <row r="9">
          <cell r="A9">
            <v>51120000</v>
          </cell>
          <cell r="B9">
            <v>2014</v>
          </cell>
          <cell r="C9">
            <v>163051</v>
          </cell>
        </row>
        <row r="10">
          <cell r="A10">
            <v>51130000</v>
          </cell>
          <cell r="B10">
            <v>2014</v>
          </cell>
          <cell r="C10">
            <v>228540</v>
          </cell>
        </row>
        <row r="11">
          <cell r="A11">
            <v>51140000</v>
          </cell>
          <cell r="B11">
            <v>2014</v>
          </cell>
          <cell r="C11">
            <v>84693</v>
          </cell>
        </row>
        <row r="12">
          <cell r="A12">
            <v>51160000</v>
          </cell>
          <cell r="B12">
            <v>2014</v>
          </cell>
          <cell r="C12">
            <v>89588</v>
          </cell>
        </row>
        <row r="13">
          <cell r="A13">
            <v>51170000</v>
          </cell>
          <cell r="B13">
            <v>2014</v>
          </cell>
          <cell r="C13">
            <v>57158</v>
          </cell>
        </row>
        <row r="14">
          <cell r="A14">
            <v>51190000</v>
          </cell>
          <cell r="B14">
            <v>2014</v>
          </cell>
          <cell r="C14">
            <v>62665</v>
          </cell>
        </row>
        <row r="15">
          <cell r="A15">
            <v>51200000</v>
          </cell>
          <cell r="B15">
            <v>2014</v>
          </cell>
          <cell r="C15">
            <v>42796</v>
          </cell>
        </row>
        <row r="16">
          <cell r="A16">
            <v>51220000</v>
          </cell>
          <cell r="B16">
            <v>2014</v>
          </cell>
          <cell r="C16">
            <v>49042</v>
          </cell>
        </row>
        <row r="17">
          <cell r="A17">
            <v>51240000</v>
          </cell>
          <cell r="B17">
            <v>2014</v>
          </cell>
          <cell r="C17">
            <v>116427</v>
          </cell>
        </row>
        <row r="18">
          <cell r="A18">
            <v>51540000</v>
          </cell>
          <cell r="B18">
            <v>2014</v>
          </cell>
          <cell r="C18">
            <v>88520</v>
          </cell>
        </row>
        <row r="19">
          <cell r="A19">
            <v>51540040</v>
          </cell>
          <cell r="B19">
            <v>2014</v>
          </cell>
          <cell r="C19">
            <v>5132</v>
          </cell>
        </row>
        <row r="20">
          <cell r="A20">
            <v>51540080</v>
          </cell>
          <cell r="B20">
            <v>2014</v>
          </cell>
          <cell r="C20">
            <v>9345</v>
          </cell>
        </row>
        <row r="21">
          <cell r="A21">
            <v>51540120</v>
          </cell>
          <cell r="B21">
            <v>2014</v>
          </cell>
          <cell r="C21">
            <v>11769</v>
          </cell>
        </row>
        <row r="22">
          <cell r="A22">
            <v>51540160</v>
          </cell>
          <cell r="B22">
            <v>2014</v>
          </cell>
          <cell r="C22">
            <v>8093</v>
          </cell>
        </row>
        <row r="23">
          <cell r="A23">
            <v>51540200</v>
          </cell>
          <cell r="B23">
            <v>2014</v>
          </cell>
          <cell r="C23">
            <v>2134</v>
          </cell>
        </row>
        <row r="24">
          <cell r="A24">
            <v>51540240</v>
          </cell>
          <cell r="B24">
            <v>2014</v>
          </cell>
          <cell r="C24">
            <v>3320</v>
          </cell>
        </row>
        <row r="25">
          <cell r="A25">
            <v>51540280</v>
          </cell>
          <cell r="B25">
            <v>2014</v>
          </cell>
          <cell r="C25">
            <v>1498</v>
          </cell>
        </row>
        <row r="26">
          <cell r="A26">
            <v>51540320</v>
          </cell>
          <cell r="B26">
            <v>2014</v>
          </cell>
          <cell r="C26">
            <v>6678</v>
          </cell>
        </row>
        <row r="27">
          <cell r="A27">
            <v>51540360</v>
          </cell>
          <cell r="B27">
            <v>2014</v>
          </cell>
          <cell r="C27">
            <v>19430</v>
          </cell>
        </row>
        <row r="28">
          <cell r="A28">
            <v>51540400</v>
          </cell>
          <cell r="B28">
            <v>2014</v>
          </cell>
          <cell r="C28">
            <v>1773</v>
          </cell>
        </row>
        <row r="29">
          <cell r="A29">
            <v>51540440</v>
          </cell>
          <cell r="B29">
            <v>2014</v>
          </cell>
          <cell r="C29">
            <v>4873</v>
          </cell>
        </row>
        <row r="30">
          <cell r="A30">
            <v>51540480</v>
          </cell>
          <cell r="B30">
            <v>2014</v>
          </cell>
          <cell r="C30">
            <v>552</v>
          </cell>
        </row>
        <row r="31">
          <cell r="A31">
            <v>51540520</v>
          </cell>
          <cell r="B31">
            <v>2014</v>
          </cell>
          <cell r="C31">
            <v>6857</v>
          </cell>
        </row>
        <row r="32">
          <cell r="A32">
            <v>51540560</v>
          </cell>
          <cell r="B32">
            <v>2014</v>
          </cell>
          <cell r="C32">
            <v>2346</v>
          </cell>
        </row>
        <row r="33">
          <cell r="A33">
            <v>51540600</v>
          </cell>
          <cell r="B33">
            <v>2014</v>
          </cell>
          <cell r="C33">
            <v>1884</v>
          </cell>
        </row>
        <row r="34">
          <cell r="A34">
            <v>51540640</v>
          </cell>
          <cell r="B34">
            <v>2014</v>
          </cell>
          <cell r="C34">
            <v>2836</v>
          </cell>
        </row>
        <row r="35">
          <cell r="A35">
            <v>51580000</v>
          </cell>
          <cell r="B35">
            <v>2014</v>
          </cell>
          <cell r="C35">
            <v>173910</v>
          </cell>
        </row>
        <row r="36">
          <cell r="A36">
            <v>51580040</v>
          </cell>
          <cell r="B36">
            <v>2014</v>
          </cell>
          <cell r="C36">
            <v>11049</v>
          </cell>
        </row>
        <row r="37">
          <cell r="A37">
            <v>51580080</v>
          </cell>
          <cell r="B37">
            <v>2014</v>
          </cell>
          <cell r="C37">
            <v>10516</v>
          </cell>
        </row>
        <row r="38">
          <cell r="A38">
            <v>51580120</v>
          </cell>
          <cell r="B38">
            <v>2014</v>
          </cell>
          <cell r="C38">
            <v>7978</v>
          </cell>
        </row>
        <row r="39">
          <cell r="A39">
            <v>51580160</v>
          </cell>
          <cell r="B39">
            <v>2014</v>
          </cell>
          <cell r="C39">
            <v>20363</v>
          </cell>
        </row>
        <row r="40">
          <cell r="A40">
            <v>51580200</v>
          </cell>
          <cell r="B40">
            <v>2014</v>
          </cell>
          <cell r="C40">
            <v>26134</v>
          </cell>
        </row>
        <row r="41">
          <cell r="A41">
            <v>51580240</v>
          </cell>
          <cell r="B41">
            <v>2014</v>
          </cell>
          <cell r="C41">
            <v>11506</v>
          </cell>
        </row>
        <row r="42">
          <cell r="A42">
            <v>51580260</v>
          </cell>
          <cell r="B42">
            <v>2014</v>
          </cell>
          <cell r="C42">
            <v>12673</v>
          </cell>
        </row>
        <row r="43">
          <cell r="A43">
            <v>51580280</v>
          </cell>
          <cell r="B43">
            <v>2014</v>
          </cell>
          <cell r="C43">
            <v>38664</v>
          </cell>
        </row>
        <row r="44">
          <cell r="A44">
            <v>51580320</v>
          </cell>
          <cell r="B44">
            <v>2014</v>
          </cell>
          <cell r="C44">
            <v>29188</v>
          </cell>
        </row>
        <row r="45">
          <cell r="A45">
            <v>51580360</v>
          </cell>
          <cell r="B45">
            <v>2014</v>
          </cell>
          <cell r="C45">
            <v>5839</v>
          </cell>
        </row>
        <row r="46">
          <cell r="A46">
            <v>51620000</v>
          </cell>
          <cell r="B46">
            <v>2014</v>
          </cell>
          <cell r="C46">
            <v>136897</v>
          </cell>
        </row>
        <row r="47">
          <cell r="A47">
            <v>51620040</v>
          </cell>
          <cell r="B47">
            <v>2014</v>
          </cell>
          <cell r="C47">
            <v>17610</v>
          </cell>
        </row>
        <row r="48">
          <cell r="A48">
            <v>51620080</v>
          </cell>
          <cell r="B48">
            <v>2014</v>
          </cell>
          <cell r="C48">
            <v>20726</v>
          </cell>
        </row>
        <row r="49">
          <cell r="A49">
            <v>51620120</v>
          </cell>
          <cell r="B49">
            <v>2014</v>
          </cell>
          <cell r="C49">
            <v>3048</v>
          </cell>
        </row>
        <row r="50">
          <cell r="A50">
            <v>51620160</v>
          </cell>
          <cell r="B50">
            <v>2014</v>
          </cell>
          <cell r="C50">
            <v>8407</v>
          </cell>
        </row>
        <row r="51">
          <cell r="A51">
            <v>51620200</v>
          </cell>
          <cell r="B51">
            <v>2014</v>
          </cell>
          <cell r="C51">
            <v>6453</v>
          </cell>
        </row>
        <row r="52">
          <cell r="A52">
            <v>51620220</v>
          </cell>
          <cell r="B52">
            <v>2014</v>
          </cell>
          <cell r="C52">
            <v>13058</v>
          </cell>
        </row>
        <row r="53">
          <cell r="A53">
            <v>51620240</v>
          </cell>
          <cell r="B53">
            <v>2014</v>
          </cell>
          <cell r="C53">
            <v>66133</v>
          </cell>
        </row>
        <row r="54">
          <cell r="A54">
            <v>51620280</v>
          </cell>
          <cell r="B54">
            <v>2014</v>
          </cell>
          <cell r="C54">
            <v>1462</v>
          </cell>
        </row>
        <row r="55">
          <cell r="A55">
            <v>51660000</v>
          </cell>
          <cell r="B55">
            <v>2014</v>
          </cell>
          <cell r="C55">
            <v>83975</v>
          </cell>
        </row>
        <row r="56">
          <cell r="A56">
            <v>51660040</v>
          </cell>
          <cell r="B56">
            <v>2014</v>
          </cell>
          <cell r="C56">
            <v>4175</v>
          </cell>
        </row>
        <row r="57">
          <cell r="A57">
            <v>51660080</v>
          </cell>
          <cell r="B57">
            <v>2014</v>
          </cell>
          <cell r="C57">
            <v>3580</v>
          </cell>
        </row>
        <row r="58">
          <cell r="A58">
            <v>51660120</v>
          </cell>
          <cell r="B58">
            <v>2014</v>
          </cell>
          <cell r="C58">
            <v>12682</v>
          </cell>
        </row>
        <row r="59">
          <cell r="A59">
            <v>51660160</v>
          </cell>
          <cell r="B59">
            <v>2014</v>
          </cell>
          <cell r="C59">
            <v>10739</v>
          </cell>
        </row>
        <row r="60">
          <cell r="A60">
            <v>51660200</v>
          </cell>
          <cell r="B60">
            <v>2014</v>
          </cell>
          <cell r="C60">
            <v>2361</v>
          </cell>
        </row>
        <row r="61">
          <cell r="A61">
            <v>51660240</v>
          </cell>
          <cell r="B61">
            <v>2014</v>
          </cell>
          <cell r="C61">
            <v>3728</v>
          </cell>
        </row>
        <row r="62">
          <cell r="A62">
            <v>51660280</v>
          </cell>
          <cell r="B62">
            <v>2014</v>
          </cell>
          <cell r="C62">
            <v>7300</v>
          </cell>
        </row>
        <row r="63">
          <cell r="A63">
            <v>51660320</v>
          </cell>
          <cell r="B63">
            <v>2014</v>
          </cell>
          <cell r="C63">
            <v>24455</v>
          </cell>
        </row>
        <row r="64">
          <cell r="A64">
            <v>51660360</v>
          </cell>
          <cell r="B64">
            <v>2014</v>
          </cell>
          <cell r="C64">
            <v>14955</v>
          </cell>
        </row>
        <row r="65">
          <cell r="A65">
            <v>51700000</v>
          </cell>
          <cell r="B65">
            <v>2014</v>
          </cell>
          <cell r="C65">
            <v>126106</v>
          </cell>
        </row>
        <row r="66">
          <cell r="A66">
            <v>51700040</v>
          </cell>
          <cell r="B66">
            <v>2014</v>
          </cell>
          <cell r="C66">
            <v>3662</v>
          </cell>
        </row>
        <row r="67">
          <cell r="A67">
            <v>51700080</v>
          </cell>
          <cell r="B67">
            <v>2014</v>
          </cell>
          <cell r="C67">
            <v>17744</v>
          </cell>
        </row>
        <row r="68">
          <cell r="A68">
            <v>51700120</v>
          </cell>
          <cell r="B68">
            <v>2014</v>
          </cell>
          <cell r="C68">
            <v>6333</v>
          </cell>
        </row>
        <row r="69">
          <cell r="A69">
            <v>51700160</v>
          </cell>
          <cell r="B69">
            <v>2014</v>
          </cell>
          <cell r="C69">
            <v>2902</v>
          </cell>
        </row>
        <row r="70">
          <cell r="A70">
            <v>51700200</v>
          </cell>
          <cell r="B70">
            <v>2014</v>
          </cell>
          <cell r="C70">
            <v>10637</v>
          </cell>
        </row>
        <row r="71">
          <cell r="A71">
            <v>51700240</v>
          </cell>
          <cell r="B71">
            <v>2014</v>
          </cell>
          <cell r="C71">
            <v>31683</v>
          </cell>
        </row>
        <row r="72">
          <cell r="A72">
            <v>51700280</v>
          </cell>
          <cell r="B72">
            <v>2014</v>
          </cell>
          <cell r="C72">
            <v>6568</v>
          </cell>
        </row>
        <row r="73">
          <cell r="A73">
            <v>51700320</v>
          </cell>
          <cell r="B73">
            <v>2014</v>
          </cell>
          <cell r="C73">
            <v>8506</v>
          </cell>
        </row>
        <row r="74">
          <cell r="A74">
            <v>51700360</v>
          </cell>
          <cell r="B74">
            <v>2014</v>
          </cell>
          <cell r="C74">
            <v>2884</v>
          </cell>
        </row>
        <row r="75">
          <cell r="A75">
            <v>51700400</v>
          </cell>
          <cell r="B75">
            <v>2014</v>
          </cell>
          <cell r="C75">
            <v>2260</v>
          </cell>
        </row>
        <row r="76">
          <cell r="A76">
            <v>51700440</v>
          </cell>
          <cell r="B76">
            <v>2014</v>
          </cell>
          <cell r="C76">
            <v>7246</v>
          </cell>
        </row>
        <row r="77">
          <cell r="A77">
            <v>51700480</v>
          </cell>
          <cell r="B77">
            <v>2014</v>
          </cell>
          <cell r="C77">
            <v>21516</v>
          </cell>
        </row>
        <row r="78">
          <cell r="A78">
            <v>51700520</v>
          </cell>
          <cell r="B78">
            <v>2014</v>
          </cell>
          <cell r="C78">
            <v>4165</v>
          </cell>
        </row>
        <row r="79">
          <cell r="A79">
            <v>53000000</v>
          </cell>
          <cell r="B79">
            <v>2014</v>
          </cell>
          <cell r="C79">
            <v>1562331</v>
          </cell>
        </row>
        <row r="80">
          <cell r="A80">
            <v>53140000</v>
          </cell>
          <cell r="B80">
            <v>2014</v>
          </cell>
          <cell r="C80">
            <v>163663</v>
          </cell>
        </row>
        <row r="81">
          <cell r="A81">
            <v>53150000</v>
          </cell>
          <cell r="B81">
            <v>2014</v>
          </cell>
          <cell r="C81">
            <v>512144</v>
          </cell>
        </row>
        <row r="82">
          <cell r="A82">
            <v>53160000</v>
          </cell>
          <cell r="B82">
            <v>2014</v>
          </cell>
          <cell r="C82">
            <v>61126</v>
          </cell>
        </row>
        <row r="83">
          <cell r="A83">
            <v>53340000</v>
          </cell>
          <cell r="B83">
            <v>2014</v>
          </cell>
          <cell r="C83">
            <v>195393</v>
          </cell>
        </row>
        <row r="84">
          <cell r="A84">
            <v>53340020</v>
          </cell>
          <cell r="B84">
            <v>2014</v>
          </cell>
          <cell r="C84">
            <v>119416</v>
          </cell>
        </row>
        <row r="85">
          <cell r="A85">
            <v>53340040</v>
          </cell>
          <cell r="B85">
            <v>2014</v>
          </cell>
          <cell r="C85">
            <v>10311</v>
          </cell>
        </row>
        <row r="86">
          <cell r="A86">
            <v>53340080</v>
          </cell>
          <cell r="B86">
            <v>2014</v>
          </cell>
          <cell r="C86">
            <v>4554</v>
          </cell>
        </row>
        <row r="87">
          <cell r="A87">
            <v>53340120</v>
          </cell>
          <cell r="B87">
            <v>2014</v>
          </cell>
          <cell r="C87">
            <v>17185</v>
          </cell>
        </row>
        <row r="88">
          <cell r="A88">
            <v>53340160</v>
          </cell>
          <cell r="B88">
            <v>2014</v>
          </cell>
          <cell r="C88">
            <v>9121</v>
          </cell>
        </row>
        <row r="89">
          <cell r="A89">
            <v>53340200</v>
          </cell>
          <cell r="B89">
            <v>2014</v>
          </cell>
          <cell r="C89">
            <v>3253</v>
          </cell>
        </row>
        <row r="90">
          <cell r="A90">
            <v>53340240</v>
          </cell>
          <cell r="B90">
            <v>2014</v>
          </cell>
          <cell r="C90">
            <v>1131</v>
          </cell>
        </row>
        <row r="91">
          <cell r="A91">
            <v>53340280</v>
          </cell>
          <cell r="B91">
            <v>2014</v>
          </cell>
          <cell r="C91">
            <v>3377</v>
          </cell>
        </row>
        <row r="92">
          <cell r="A92">
            <v>53340320</v>
          </cell>
          <cell r="B92">
            <v>2014</v>
          </cell>
          <cell r="C92">
            <v>13409</v>
          </cell>
        </row>
        <row r="93">
          <cell r="A93">
            <v>53340360</v>
          </cell>
          <cell r="B93">
            <v>2014</v>
          </cell>
          <cell r="C93">
            <v>13636</v>
          </cell>
        </row>
        <row r="94">
          <cell r="A94">
            <v>53580000</v>
          </cell>
          <cell r="B94">
            <v>2014</v>
          </cell>
          <cell r="C94">
            <v>77874</v>
          </cell>
        </row>
        <row r="95">
          <cell r="A95">
            <v>53580040</v>
          </cell>
          <cell r="B95">
            <v>2014</v>
          </cell>
          <cell r="C95">
            <v>2567</v>
          </cell>
        </row>
        <row r="96">
          <cell r="A96">
            <v>53580080</v>
          </cell>
          <cell r="B96">
            <v>2014</v>
          </cell>
          <cell r="C96">
            <v>39699</v>
          </cell>
        </row>
        <row r="97">
          <cell r="A97">
            <v>53580120</v>
          </cell>
          <cell r="B97">
            <v>2014</v>
          </cell>
          <cell r="C97">
            <v>503</v>
          </cell>
        </row>
        <row r="98">
          <cell r="A98">
            <v>53580160</v>
          </cell>
          <cell r="B98">
            <v>2014</v>
          </cell>
          <cell r="C98">
            <v>1116</v>
          </cell>
        </row>
        <row r="99">
          <cell r="A99">
            <v>53580200</v>
          </cell>
          <cell r="B99">
            <v>2014</v>
          </cell>
          <cell r="C99">
            <v>899</v>
          </cell>
        </row>
        <row r="100">
          <cell r="A100">
            <v>53580240</v>
          </cell>
          <cell r="B100">
            <v>2014</v>
          </cell>
          <cell r="C100">
            <v>14198</v>
          </cell>
        </row>
        <row r="101">
          <cell r="A101">
            <v>53580280</v>
          </cell>
          <cell r="B101">
            <v>2014</v>
          </cell>
          <cell r="C101">
            <v>3099</v>
          </cell>
        </row>
        <row r="102">
          <cell r="A102">
            <v>53580320</v>
          </cell>
          <cell r="B102">
            <v>2014</v>
          </cell>
          <cell r="C102">
            <v>1384</v>
          </cell>
        </row>
        <row r="103">
          <cell r="A103">
            <v>53580360</v>
          </cell>
          <cell r="B103">
            <v>2014</v>
          </cell>
          <cell r="C103">
            <v>3714</v>
          </cell>
        </row>
        <row r="104">
          <cell r="A104">
            <v>53580400</v>
          </cell>
          <cell r="B104">
            <v>2014</v>
          </cell>
          <cell r="C104">
            <v>2508</v>
          </cell>
        </row>
        <row r="105">
          <cell r="A105">
            <v>53580440</v>
          </cell>
          <cell r="B105">
            <v>2014</v>
          </cell>
          <cell r="C105">
            <v>1233</v>
          </cell>
        </row>
        <row r="106">
          <cell r="A106">
            <v>53580480</v>
          </cell>
          <cell r="B106">
            <v>2014</v>
          </cell>
          <cell r="C106">
            <v>3866</v>
          </cell>
        </row>
        <row r="107">
          <cell r="A107">
            <v>53580520</v>
          </cell>
          <cell r="B107">
            <v>2014</v>
          </cell>
          <cell r="C107">
            <v>1602</v>
          </cell>
        </row>
        <row r="108">
          <cell r="A108">
            <v>53580560</v>
          </cell>
          <cell r="B108">
            <v>2014</v>
          </cell>
          <cell r="C108">
            <v>795</v>
          </cell>
        </row>
        <row r="109">
          <cell r="A109">
            <v>53580600</v>
          </cell>
          <cell r="B109">
            <v>2014</v>
          </cell>
          <cell r="C109">
            <v>691</v>
          </cell>
        </row>
        <row r="110">
          <cell r="A110">
            <v>53620000</v>
          </cell>
          <cell r="B110">
            <v>2014</v>
          </cell>
          <cell r="C110">
            <v>129174</v>
          </cell>
        </row>
        <row r="111">
          <cell r="A111">
            <v>53620040</v>
          </cell>
          <cell r="B111">
            <v>2014</v>
          </cell>
          <cell r="C111">
            <v>3441</v>
          </cell>
        </row>
        <row r="112">
          <cell r="A112">
            <v>53620080</v>
          </cell>
          <cell r="B112">
            <v>2014</v>
          </cell>
          <cell r="C112">
            <v>16973</v>
          </cell>
        </row>
        <row r="113">
          <cell r="A113">
            <v>53620120</v>
          </cell>
          <cell r="B113">
            <v>2014</v>
          </cell>
          <cell r="C113">
            <v>14325</v>
          </cell>
        </row>
        <row r="114">
          <cell r="A114">
            <v>53620160</v>
          </cell>
          <cell r="B114">
            <v>2014</v>
          </cell>
          <cell r="C114">
            <v>3625</v>
          </cell>
        </row>
        <row r="115">
          <cell r="A115">
            <v>53620200</v>
          </cell>
          <cell r="B115">
            <v>2014</v>
          </cell>
          <cell r="C115">
            <v>8433</v>
          </cell>
        </row>
        <row r="116">
          <cell r="A116">
            <v>53620240</v>
          </cell>
          <cell r="B116">
            <v>2014</v>
          </cell>
          <cell r="C116">
            <v>20018</v>
          </cell>
        </row>
        <row r="117">
          <cell r="A117">
            <v>53620280</v>
          </cell>
          <cell r="B117">
            <v>2014</v>
          </cell>
          <cell r="C117">
            <v>20733</v>
          </cell>
        </row>
        <row r="118">
          <cell r="A118">
            <v>53620320</v>
          </cell>
          <cell r="B118">
            <v>2014</v>
          </cell>
          <cell r="C118">
            <v>17125</v>
          </cell>
        </row>
        <row r="119">
          <cell r="A119">
            <v>53620360</v>
          </cell>
          <cell r="B119">
            <v>2014</v>
          </cell>
          <cell r="C119">
            <v>11981</v>
          </cell>
        </row>
        <row r="120">
          <cell r="A120">
            <v>53620400</v>
          </cell>
          <cell r="B120">
            <v>2014</v>
          </cell>
          <cell r="C120">
            <v>12520</v>
          </cell>
        </row>
        <row r="121">
          <cell r="A121">
            <v>53660000</v>
          </cell>
          <cell r="B121">
            <v>2014</v>
          </cell>
          <cell r="C121">
            <v>52645</v>
          </cell>
        </row>
        <row r="122">
          <cell r="A122">
            <v>53660040</v>
          </cell>
          <cell r="B122">
            <v>2014</v>
          </cell>
          <cell r="C122">
            <v>3121</v>
          </cell>
        </row>
        <row r="123">
          <cell r="A123">
            <v>53660080</v>
          </cell>
          <cell r="B123">
            <v>2014</v>
          </cell>
          <cell r="C123">
            <v>1906</v>
          </cell>
        </row>
        <row r="124">
          <cell r="A124">
            <v>53660120</v>
          </cell>
          <cell r="B124">
            <v>2014</v>
          </cell>
          <cell r="C124">
            <v>452</v>
          </cell>
        </row>
        <row r="125">
          <cell r="A125">
            <v>53660160</v>
          </cell>
          <cell r="B125">
            <v>2014</v>
          </cell>
          <cell r="C125">
            <v>21389</v>
          </cell>
        </row>
        <row r="126">
          <cell r="A126">
            <v>53660200</v>
          </cell>
          <cell r="B126">
            <v>2014</v>
          </cell>
          <cell r="C126">
            <v>2543</v>
          </cell>
        </row>
        <row r="127">
          <cell r="A127">
            <v>53660240</v>
          </cell>
          <cell r="B127">
            <v>2014</v>
          </cell>
          <cell r="C127">
            <v>2924</v>
          </cell>
        </row>
        <row r="128">
          <cell r="A128">
            <v>53660280</v>
          </cell>
          <cell r="B128">
            <v>2014</v>
          </cell>
          <cell r="C128">
            <v>6581</v>
          </cell>
        </row>
        <row r="129">
          <cell r="A129">
            <v>53660320</v>
          </cell>
          <cell r="B129">
            <v>2014</v>
          </cell>
          <cell r="C129">
            <v>1340</v>
          </cell>
        </row>
        <row r="130">
          <cell r="A130">
            <v>53660360</v>
          </cell>
          <cell r="B130">
            <v>2014</v>
          </cell>
          <cell r="C130">
            <v>3299</v>
          </cell>
        </row>
        <row r="131">
          <cell r="A131">
            <v>53660400</v>
          </cell>
          <cell r="B131">
            <v>2014</v>
          </cell>
          <cell r="C131">
            <v>4025</v>
          </cell>
        </row>
        <row r="132">
          <cell r="A132">
            <v>53660440</v>
          </cell>
          <cell r="B132">
            <v>2014</v>
          </cell>
          <cell r="C132">
            <v>5065</v>
          </cell>
        </row>
        <row r="133">
          <cell r="A133">
            <v>53700000</v>
          </cell>
          <cell r="B133">
            <v>2014</v>
          </cell>
          <cell r="C133">
            <v>62810</v>
          </cell>
        </row>
        <row r="134">
          <cell r="A134">
            <v>53700040</v>
          </cell>
          <cell r="B134">
            <v>2014</v>
          </cell>
          <cell r="C134">
            <v>12277</v>
          </cell>
        </row>
        <row r="135">
          <cell r="A135">
            <v>53700080</v>
          </cell>
          <cell r="B135">
            <v>2014</v>
          </cell>
          <cell r="C135">
            <v>3193</v>
          </cell>
        </row>
        <row r="136">
          <cell r="A136">
            <v>53700120</v>
          </cell>
          <cell r="B136">
            <v>2014</v>
          </cell>
          <cell r="C136">
            <v>7630</v>
          </cell>
        </row>
        <row r="137">
          <cell r="A137">
            <v>53700160</v>
          </cell>
          <cell r="B137">
            <v>2014</v>
          </cell>
          <cell r="C137">
            <v>15274</v>
          </cell>
        </row>
        <row r="138">
          <cell r="A138">
            <v>53700200</v>
          </cell>
          <cell r="B138">
            <v>2014</v>
          </cell>
          <cell r="C138">
            <v>8787</v>
          </cell>
        </row>
        <row r="139">
          <cell r="A139">
            <v>53700240</v>
          </cell>
          <cell r="B139">
            <v>2014</v>
          </cell>
          <cell r="C139">
            <v>1007</v>
          </cell>
        </row>
        <row r="140">
          <cell r="A140">
            <v>53700280</v>
          </cell>
          <cell r="B140">
            <v>2014</v>
          </cell>
          <cell r="C140">
            <v>5621</v>
          </cell>
        </row>
        <row r="141">
          <cell r="A141">
            <v>53700320</v>
          </cell>
          <cell r="B141">
            <v>2014</v>
          </cell>
          <cell r="C141">
            <v>1232</v>
          </cell>
        </row>
        <row r="142">
          <cell r="A142">
            <v>53700360</v>
          </cell>
          <cell r="B142">
            <v>2014</v>
          </cell>
          <cell r="C142">
            <v>2735</v>
          </cell>
        </row>
        <row r="143">
          <cell r="A143">
            <v>53700400</v>
          </cell>
          <cell r="B143">
            <v>2014</v>
          </cell>
          <cell r="C143">
            <v>5054</v>
          </cell>
        </row>
        <row r="144">
          <cell r="A144">
            <v>53740000</v>
          </cell>
          <cell r="B144">
            <v>2014</v>
          </cell>
          <cell r="C144">
            <v>96552</v>
          </cell>
        </row>
        <row r="145">
          <cell r="A145">
            <v>53740040</v>
          </cell>
          <cell r="B145">
            <v>2014</v>
          </cell>
          <cell r="C145">
            <v>4790</v>
          </cell>
        </row>
        <row r="146">
          <cell r="A146">
            <v>53740080</v>
          </cell>
          <cell r="B146">
            <v>2014</v>
          </cell>
          <cell r="C146">
            <v>6346</v>
          </cell>
        </row>
        <row r="147">
          <cell r="A147">
            <v>53740120</v>
          </cell>
          <cell r="B147">
            <v>2014</v>
          </cell>
          <cell r="C147">
            <v>27481</v>
          </cell>
        </row>
        <row r="148">
          <cell r="A148">
            <v>53740160</v>
          </cell>
          <cell r="B148">
            <v>2014</v>
          </cell>
          <cell r="C148">
            <v>4240</v>
          </cell>
        </row>
        <row r="149">
          <cell r="A149">
            <v>53740200</v>
          </cell>
          <cell r="B149">
            <v>2014</v>
          </cell>
          <cell r="C149">
            <v>5653</v>
          </cell>
        </row>
        <row r="150">
          <cell r="A150">
            <v>53740240</v>
          </cell>
          <cell r="B150">
            <v>2014</v>
          </cell>
          <cell r="C150">
            <v>3521</v>
          </cell>
        </row>
        <row r="151">
          <cell r="A151">
            <v>53740280</v>
          </cell>
          <cell r="B151">
            <v>2014</v>
          </cell>
          <cell r="C151">
            <v>4056</v>
          </cell>
        </row>
        <row r="152">
          <cell r="A152">
            <v>53740320</v>
          </cell>
          <cell r="B152">
            <v>2014</v>
          </cell>
          <cell r="C152">
            <v>3841</v>
          </cell>
        </row>
        <row r="153">
          <cell r="A153">
            <v>53740360</v>
          </cell>
          <cell r="B153">
            <v>2014</v>
          </cell>
          <cell r="C153">
            <v>7847</v>
          </cell>
        </row>
        <row r="154">
          <cell r="A154">
            <v>53740400</v>
          </cell>
          <cell r="B154">
            <v>2014</v>
          </cell>
          <cell r="C154">
            <v>5491</v>
          </cell>
        </row>
        <row r="155">
          <cell r="A155">
            <v>53740440</v>
          </cell>
          <cell r="B155">
            <v>2014</v>
          </cell>
          <cell r="C155">
            <v>4897</v>
          </cell>
        </row>
        <row r="156">
          <cell r="A156">
            <v>53740480</v>
          </cell>
          <cell r="B156">
            <v>2014</v>
          </cell>
          <cell r="C156">
            <v>11064</v>
          </cell>
        </row>
        <row r="157">
          <cell r="A157">
            <v>53740520</v>
          </cell>
          <cell r="B157">
            <v>2014</v>
          </cell>
          <cell r="C157">
            <v>7325</v>
          </cell>
        </row>
        <row r="158">
          <cell r="A158">
            <v>53780000</v>
          </cell>
          <cell r="B158">
            <v>2014</v>
          </cell>
          <cell r="C158">
            <v>68882</v>
          </cell>
        </row>
        <row r="159">
          <cell r="A159">
            <v>53780040</v>
          </cell>
          <cell r="B159">
            <v>2014</v>
          </cell>
          <cell r="C159">
            <v>31437</v>
          </cell>
        </row>
        <row r="160">
          <cell r="A160">
            <v>53780080</v>
          </cell>
          <cell r="B160">
            <v>2014</v>
          </cell>
          <cell r="C160">
            <v>6579</v>
          </cell>
        </row>
        <row r="161">
          <cell r="A161">
            <v>53780120</v>
          </cell>
          <cell r="B161">
            <v>2014</v>
          </cell>
          <cell r="C161">
            <v>3374</v>
          </cell>
        </row>
        <row r="162">
          <cell r="A162">
            <v>53780160</v>
          </cell>
          <cell r="B162">
            <v>2014</v>
          </cell>
          <cell r="C162">
            <v>4285</v>
          </cell>
        </row>
        <row r="163">
          <cell r="A163">
            <v>53780200</v>
          </cell>
          <cell r="B163">
            <v>2014</v>
          </cell>
          <cell r="C163">
            <v>1316</v>
          </cell>
        </row>
        <row r="164">
          <cell r="A164">
            <v>53780240</v>
          </cell>
          <cell r="B164">
            <v>2014</v>
          </cell>
          <cell r="C164">
            <v>6118</v>
          </cell>
        </row>
        <row r="165">
          <cell r="A165">
            <v>53780280</v>
          </cell>
          <cell r="B165">
            <v>2014</v>
          </cell>
          <cell r="C165">
            <v>4635</v>
          </cell>
        </row>
        <row r="166">
          <cell r="A166">
            <v>53780320</v>
          </cell>
          <cell r="B166">
            <v>2014</v>
          </cell>
          <cell r="C166">
            <v>11138</v>
          </cell>
        </row>
        <row r="167">
          <cell r="A167">
            <v>53820000</v>
          </cell>
          <cell r="B167">
            <v>2014</v>
          </cell>
          <cell r="C167">
            <v>142068</v>
          </cell>
        </row>
        <row r="168">
          <cell r="A168">
            <v>53820040</v>
          </cell>
          <cell r="B168">
            <v>2014</v>
          </cell>
          <cell r="C168">
            <v>2587</v>
          </cell>
        </row>
        <row r="169">
          <cell r="A169">
            <v>53820080</v>
          </cell>
          <cell r="B169">
            <v>2014</v>
          </cell>
          <cell r="C169">
            <v>7401</v>
          </cell>
        </row>
        <row r="170">
          <cell r="A170">
            <v>53820120</v>
          </cell>
          <cell r="B170">
            <v>2014</v>
          </cell>
          <cell r="C170">
            <v>9751</v>
          </cell>
        </row>
        <row r="171">
          <cell r="A171">
            <v>53820160</v>
          </cell>
          <cell r="B171">
            <v>2014</v>
          </cell>
          <cell r="C171">
            <v>5017</v>
          </cell>
        </row>
        <row r="172">
          <cell r="A172">
            <v>53820200</v>
          </cell>
          <cell r="B172">
            <v>2014</v>
          </cell>
          <cell r="C172">
            <v>11150</v>
          </cell>
        </row>
        <row r="173">
          <cell r="A173">
            <v>53820240</v>
          </cell>
          <cell r="B173">
            <v>2014</v>
          </cell>
          <cell r="C173">
            <v>7289</v>
          </cell>
        </row>
        <row r="174">
          <cell r="A174">
            <v>53820280</v>
          </cell>
          <cell r="B174">
            <v>2014</v>
          </cell>
          <cell r="C174">
            <v>6826</v>
          </cell>
        </row>
        <row r="175">
          <cell r="A175">
            <v>53820320</v>
          </cell>
          <cell r="B175">
            <v>2014</v>
          </cell>
          <cell r="C175">
            <v>7418</v>
          </cell>
        </row>
        <row r="176">
          <cell r="A176">
            <v>53820360</v>
          </cell>
          <cell r="B176">
            <v>2014</v>
          </cell>
          <cell r="C176">
            <v>3077</v>
          </cell>
        </row>
        <row r="177">
          <cell r="A177">
            <v>53820400</v>
          </cell>
          <cell r="B177">
            <v>2014</v>
          </cell>
          <cell r="C177">
            <v>3336</v>
          </cell>
        </row>
        <row r="178">
          <cell r="A178">
            <v>53820440</v>
          </cell>
          <cell r="B178">
            <v>2014</v>
          </cell>
          <cell r="C178">
            <v>5455</v>
          </cell>
        </row>
        <row r="179">
          <cell r="A179">
            <v>53820480</v>
          </cell>
          <cell r="B179">
            <v>2014</v>
          </cell>
          <cell r="C179">
            <v>6091</v>
          </cell>
        </row>
        <row r="180">
          <cell r="A180">
            <v>53820520</v>
          </cell>
          <cell r="B180">
            <v>2014</v>
          </cell>
          <cell r="C180">
            <v>1363</v>
          </cell>
        </row>
        <row r="181">
          <cell r="A181">
            <v>53820560</v>
          </cell>
          <cell r="B181">
            <v>2014</v>
          </cell>
          <cell r="C181">
            <v>13639</v>
          </cell>
        </row>
        <row r="182">
          <cell r="A182">
            <v>53820600</v>
          </cell>
          <cell r="B182">
            <v>2014</v>
          </cell>
          <cell r="C182">
            <v>16871</v>
          </cell>
        </row>
        <row r="183">
          <cell r="A183">
            <v>53820640</v>
          </cell>
          <cell r="B183">
            <v>2014</v>
          </cell>
          <cell r="C183">
            <v>2231</v>
          </cell>
        </row>
        <row r="184">
          <cell r="A184">
            <v>53820680</v>
          </cell>
          <cell r="B184">
            <v>2014</v>
          </cell>
          <cell r="C184">
            <v>27269</v>
          </cell>
        </row>
        <row r="185">
          <cell r="A185">
            <v>53820720</v>
          </cell>
          <cell r="B185">
            <v>2014</v>
          </cell>
          <cell r="C185">
            <v>2863</v>
          </cell>
        </row>
        <row r="186">
          <cell r="A186">
            <v>53820760</v>
          </cell>
          <cell r="B186">
            <v>2014</v>
          </cell>
          <cell r="C186">
            <v>2434</v>
          </cell>
        </row>
        <row r="187">
          <cell r="A187">
            <v>55000000</v>
          </cell>
          <cell r="B187">
            <v>2014</v>
          </cell>
          <cell r="C187">
            <v>837708</v>
          </cell>
        </row>
        <row r="188">
          <cell r="A188">
            <v>55120000</v>
          </cell>
          <cell r="B188">
            <v>2014</v>
          </cell>
          <cell r="C188">
            <v>32390</v>
          </cell>
        </row>
        <row r="189">
          <cell r="A189">
            <v>55130000</v>
          </cell>
          <cell r="B189">
            <v>2014</v>
          </cell>
          <cell r="C189">
            <v>76151</v>
          </cell>
        </row>
        <row r="190">
          <cell r="A190">
            <v>55150000</v>
          </cell>
          <cell r="B190">
            <v>2014</v>
          </cell>
          <cell r="C190">
            <v>153373</v>
          </cell>
        </row>
        <row r="191">
          <cell r="A191">
            <v>55540000</v>
          </cell>
          <cell r="B191">
            <v>2014</v>
          </cell>
          <cell r="C191">
            <v>131083</v>
          </cell>
        </row>
        <row r="192">
          <cell r="A192">
            <v>55540040</v>
          </cell>
          <cell r="B192">
            <v>2014</v>
          </cell>
          <cell r="C192">
            <v>17651</v>
          </cell>
        </row>
        <row r="193">
          <cell r="A193">
            <v>55540080</v>
          </cell>
          <cell r="B193">
            <v>2014</v>
          </cell>
          <cell r="C193">
            <v>29173</v>
          </cell>
        </row>
        <row r="194">
          <cell r="A194">
            <v>55540120</v>
          </cell>
          <cell r="B194">
            <v>2014</v>
          </cell>
          <cell r="C194">
            <v>16434</v>
          </cell>
        </row>
        <row r="195">
          <cell r="A195">
            <v>55540160</v>
          </cell>
          <cell r="B195">
            <v>2014</v>
          </cell>
          <cell r="C195">
            <v>6991</v>
          </cell>
        </row>
        <row r="196">
          <cell r="A196">
            <v>55540200</v>
          </cell>
          <cell r="B196">
            <v>2014</v>
          </cell>
          <cell r="C196">
            <v>15820</v>
          </cell>
        </row>
        <row r="197">
          <cell r="A197">
            <v>55540240</v>
          </cell>
          <cell r="B197">
            <v>2014</v>
          </cell>
          <cell r="C197">
            <v>2237</v>
          </cell>
        </row>
        <row r="198">
          <cell r="A198">
            <v>55540280</v>
          </cell>
          <cell r="B198">
            <v>2014</v>
          </cell>
          <cell r="C198">
            <v>1992</v>
          </cell>
        </row>
        <row r="199">
          <cell r="A199">
            <v>55540320</v>
          </cell>
          <cell r="B199">
            <v>2014</v>
          </cell>
          <cell r="C199">
            <v>3299</v>
          </cell>
        </row>
        <row r="200">
          <cell r="A200">
            <v>55540360</v>
          </cell>
          <cell r="B200">
            <v>2014</v>
          </cell>
          <cell r="C200">
            <v>1603</v>
          </cell>
        </row>
        <row r="201">
          <cell r="A201">
            <v>55540400</v>
          </cell>
          <cell r="B201">
            <v>2014</v>
          </cell>
          <cell r="C201">
            <v>2357</v>
          </cell>
        </row>
        <row r="202">
          <cell r="A202">
            <v>55540440</v>
          </cell>
          <cell r="B202">
            <v>2014</v>
          </cell>
          <cell r="C202">
            <v>3847</v>
          </cell>
        </row>
        <row r="203">
          <cell r="A203">
            <v>55540480</v>
          </cell>
          <cell r="B203">
            <v>2014</v>
          </cell>
          <cell r="C203">
            <v>5924</v>
          </cell>
        </row>
        <row r="204">
          <cell r="A204">
            <v>55540520</v>
          </cell>
          <cell r="B204">
            <v>2014</v>
          </cell>
          <cell r="C204">
            <v>1715</v>
          </cell>
        </row>
        <row r="205">
          <cell r="A205">
            <v>55540560</v>
          </cell>
          <cell r="B205">
            <v>2014</v>
          </cell>
          <cell r="C205">
            <v>7665</v>
          </cell>
        </row>
        <row r="206">
          <cell r="A206">
            <v>55540600</v>
          </cell>
          <cell r="B206">
            <v>2014</v>
          </cell>
          <cell r="C206">
            <v>2773</v>
          </cell>
        </row>
        <row r="207">
          <cell r="A207">
            <v>55540640</v>
          </cell>
          <cell r="B207">
            <v>2014</v>
          </cell>
          <cell r="C207">
            <v>2518</v>
          </cell>
        </row>
        <row r="208">
          <cell r="A208">
            <v>55540680</v>
          </cell>
          <cell r="B208">
            <v>2014</v>
          </cell>
          <cell r="C208">
            <v>9084</v>
          </cell>
        </row>
        <row r="209">
          <cell r="A209">
            <v>55580000</v>
          </cell>
          <cell r="B209">
            <v>2014</v>
          </cell>
          <cell r="C209">
            <v>62008</v>
          </cell>
        </row>
        <row r="210">
          <cell r="A210">
            <v>55580040</v>
          </cell>
          <cell r="B210">
            <v>2014</v>
          </cell>
          <cell r="C210">
            <v>3750</v>
          </cell>
        </row>
        <row r="211">
          <cell r="A211">
            <v>55580080</v>
          </cell>
          <cell r="B211">
            <v>2014</v>
          </cell>
          <cell r="C211">
            <v>2917</v>
          </cell>
        </row>
        <row r="212">
          <cell r="A212">
            <v>55580120</v>
          </cell>
          <cell r="B212">
            <v>2014</v>
          </cell>
          <cell r="C212">
            <v>16301</v>
          </cell>
        </row>
        <row r="213">
          <cell r="A213">
            <v>55580160</v>
          </cell>
          <cell r="B213">
            <v>2014</v>
          </cell>
          <cell r="C213">
            <v>12393</v>
          </cell>
        </row>
        <row r="214">
          <cell r="A214">
            <v>55580200</v>
          </cell>
          <cell r="B214">
            <v>2014</v>
          </cell>
          <cell r="C214">
            <v>2530</v>
          </cell>
        </row>
        <row r="215">
          <cell r="A215">
            <v>55580240</v>
          </cell>
          <cell r="B215">
            <v>2014</v>
          </cell>
          <cell r="C215">
            <v>7147</v>
          </cell>
        </row>
        <row r="216">
          <cell r="A216">
            <v>55580280</v>
          </cell>
          <cell r="B216">
            <v>2014</v>
          </cell>
          <cell r="C216">
            <v>3223</v>
          </cell>
        </row>
        <row r="217">
          <cell r="A217">
            <v>55580320</v>
          </cell>
          <cell r="B217">
            <v>2014</v>
          </cell>
          <cell r="C217">
            <v>4010</v>
          </cell>
        </row>
        <row r="218">
          <cell r="A218">
            <v>55580360</v>
          </cell>
          <cell r="B218">
            <v>2014</v>
          </cell>
          <cell r="C218">
            <v>2693</v>
          </cell>
        </row>
        <row r="219">
          <cell r="A219">
            <v>55580400</v>
          </cell>
          <cell r="B219">
            <v>2014</v>
          </cell>
          <cell r="C219">
            <v>2759</v>
          </cell>
        </row>
        <row r="220">
          <cell r="A220">
            <v>55580440</v>
          </cell>
          <cell r="B220">
            <v>2014</v>
          </cell>
          <cell r="C220">
            <v>4285</v>
          </cell>
        </row>
        <row r="221">
          <cell r="A221">
            <v>55620000</v>
          </cell>
          <cell r="B221">
            <v>2014</v>
          </cell>
          <cell r="C221">
            <v>155063</v>
          </cell>
        </row>
        <row r="222">
          <cell r="A222">
            <v>55620040</v>
          </cell>
          <cell r="B222">
            <v>2014</v>
          </cell>
          <cell r="C222">
            <v>14007</v>
          </cell>
        </row>
        <row r="223">
          <cell r="A223">
            <v>55620080</v>
          </cell>
          <cell r="B223">
            <v>2014</v>
          </cell>
          <cell r="C223">
            <v>8792</v>
          </cell>
        </row>
        <row r="224">
          <cell r="A224">
            <v>55620120</v>
          </cell>
          <cell r="B224">
            <v>2014</v>
          </cell>
          <cell r="C224">
            <v>16505</v>
          </cell>
        </row>
        <row r="225">
          <cell r="A225">
            <v>55620140</v>
          </cell>
          <cell r="B225">
            <v>2014</v>
          </cell>
          <cell r="C225">
            <v>15938</v>
          </cell>
        </row>
        <row r="226">
          <cell r="A226">
            <v>55620160</v>
          </cell>
          <cell r="B226">
            <v>2014</v>
          </cell>
          <cell r="C226">
            <v>7042</v>
          </cell>
        </row>
        <row r="227">
          <cell r="A227">
            <v>55620200</v>
          </cell>
          <cell r="B227">
            <v>2014</v>
          </cell>
          <cell r="C227">
            <v>17391</v>
          </cell>
        </row>
        <row r="228">
          <cell r="A228">
            <v>55620240</v>
          </cell>
          <cell r="B228">
            <v>2014</v>
          </cell>
          <cell r="C228">
            <v>28730</v>
          </cell>
        </row>
        <row r="229">
          <cell r="A229">
            <v>55620280</v>
          </cell>
          <cell r="B229">
            <v>2014</v>
          </cell>
          <cell r="C229">
            <v>4144</v>
          </cell>
        </row>
        <row r="230">
          <cell r="A230">
            <v>55620320</v>
          </cell>
          <cell r="B230">
            <v>2014</v>
          </cell>
          <cell r="C230">
            <v>36966</v>
          </cell>
        </row>
        <row r="231">
          <cell r="A231">
            <v>55620360</v>
          </cell>
          <cell r="B231">
            <v>2014</v>
          </cell>
          <cell r="C231">
            <v>5548</v>
          </cell>
        </row>
        <row r="232">
          <cell r="A232">
            <v>55660000</v>
          </cell>
          <cell r="B232">
            <v>2014</v>
          </cell>
          <cell r="C232">
            <v>142644</v>
          </cell>
        </row>
        <row r="233">
          <cell r="A233">
            <v>55660040</v>
          </cell>
          <cell r="B233">
            <v>2014</v>
          </cell>
          <cell r="C233">
            <v>3666</v>
          </cell>
        </row>
        <row r="234">
          <cell r="A234">
            <v>55660080</v>
          </cell>
          <cell r="B234">
            <v>2014</v>
          </cell>
          <cell r="C234">
            <v>14305</v>
          </cell>
        </row>
        <row r="235">
          <cell r="A235">
            <v>55660120</v>
          </cell>
          <cell r="B235">
            <v>2014</v>
          </cell>
          <cell r="C235">
            <v>13804</v>
          </cell>
        </row>
        <row r="236">
          <cell r="A236">
            <v>55660160</v>
          </cell>
          <cell r="B236">
            <v>2014</v>
          </cell>
          <cell r="C236">
            <v>5747</v>
          </cell>
        </row>
        <row r="237">
          <cell r="A237">
            <v>55660200</v>
          </cell>
          <cell r="B237">
            <v>2014</v>
          </cell>
          <cell r="C237">
            <v>1389</v>
          </cell>
        </row>
        <row r="238">
          <cell r="A238">
            <v>55660240</v>
          </cell>
          <cell r="B238">
            <v>2014</v>
          </cell>
          <cell r="C238">
            <v>1134</v>
          </cell>
        </row>
        <row r="239">
          <cell r="A239">
            <v>55660280</v>
          </cell>
          <cell r="B239">
            <v>2014</v>
          </cell>
          <cell r="C239">
            <v>18389</v>
          </cell>
        </row>
        <row r="240">
          <cell r="A240">
            <v>55660320</v>
          </cell>
          <cell r="B240">
            <v>2014</v>
          </cell>
          <cell r="C240">
            <v>2085</v>
          </cell>
        </row>
        <row r="241">
          <cell r="A241">
            <v>55660360</v>
          </cell>
          <cell r="B241">
            <v>2014</v>
          </cell>
          <cell r="C241">
            <v>987</v>
          </cell>
        </row>
        <row r="242">
          <cell r="A242">
            <v>55660400</v>
          </cell>
          <cell r="B242">
            <v>2014</v>
          </cell>
          <cell r="C242">
            <v>9078</v>
          </cell>
        </row>
        <row r="243">
          <cell r="A243">
            <v>55660440</v>
          </cell>
          <cell r="B243">
            <v>2014</v>
          </cell>
          <cell r="C243">
            <v>1278</v>
          </cell>
        </row>
        <row r="244">
          <cell r="A244">
            <v>55660480</v>
          </cell>
          <cell r="B244">
            <v>2014</v>
          </cell>
          <cell r="C244">
            <v>3858</v>
          </cell>
        </row>
        <row r="245">
          <cell r="A245">
            <v>55660520</v>
          </cell>
          <cell r="B245">
            <v>2014</v>
          </cell>
          <cell r="C245">
            <v>1001</v>
          </cell>
        </row>
        <row r="246">
          <cell r="A246">
            <v>55660560</v>
          </cell>
          <cell r="B246">
            <v>2014</v>
          </cell>
          <cell r="C246">
            <v>3784</v>
          </cell>
        </row>
        <row r="247">
          <cell r="A247">
            <v>55660600</v>
          </cell>
          <cell r="B247">
            <v>2014</v>
          </cell>
          <cell r="C247">
            <v>3080</v>
          </cell>
        </row>
        <row r="248">
          <cell r="A248">
            <v>55660640</v>
          </cell>
          <cell r="B248">
            <v>2014</v>
          </cell>
          <cell r="C248">
            <v>2200</v>
          </cell>
        </row>
        <row r="249">
          <cell r="A249">
            <v>55660680</v>
          </cell>
          <cell r="B249">
            <v>2014</v>
          </cell>
          <cell r="C249">
            <v>6417</v>
          </cell>
        </row>
        <row r="250">
          <cell r="A250">
            <v>55660720</v>
          </cell>
          <cell r="B250">
            <v>2014</v>
          </cell>
          <cell r="C250">
            <v>2298</v>
          </cell>
        </row>
        <row r="251">
          <cell r="A251">
            <v>55660760</v>
          </cell>
          <cell r="B251">
            <v>2014</v>
          </cell>
          <cell r="C251">
            <v>27482</v>
          </cell>
        </row>
        <row r="252">
          <cell r="A252">
            <v>55660800</v>
          </cell>
          <cell r="B252">
            <v>2014</v>
          </cell>
          <cell r="C252">
            <v>1981</v>
          </cell>
        </row>
        <row r="253">
          <cell r="A253">
            <v>55660840</v>
          </cell>
          <cell r="B253">
            <v>2014</v>
          </cell>
          <cell r="C253">
            <v>10181</v>
          </cell>
        </row>
        <row r="254">
          <cell r="A254">
            <v>55660880</v>
          </cell>
          <cell r="B254">
            <v>2014</v>
          </cell>
          <cell r="C254">
            <v>3629</v>
          </cell>
        </row>
        <row r="255">
          <cell r="A255">
            <v>55660920</v>
          </cell>
          <cell r="B255">
            <v>2014</v>
          </cell>
          <cell r="C255">
            <v>2906</v>
          </cell>
        </row>
        <row r="256">
          <cell r="A256">
            <v>55660960</v>
          </cell>
          <cell r="B256">
            <v>2014</v>
          </cell>
          <cell r="C256">
            <v>1965</v>
          </cell>
        </row>
        <row r="257">
          <cell r="A257">
            <v>55700000</v>
          </cell>
          <cell r="B257">
            <v>2014</v>
          </cell>
          <cell r="C257">
            <v>84996</v>
          </cell>
        </row>
        <row r="258">
          <cell r="A258">
            <v>55700040</v>
          </cell>
          <cell r="B258">
            <v>2014</v>
          </cell>
          <cell r="C258">
            <v>14245</v>
          </cell>
        </row>
        <row r="259">
          <cell r="A259">
            <v>55700080</v>
          </cell>
          <cell r="B259">
            <v>2014</v>
          </cell>
          <cell r="C259">
            <v>14573</v>
          </cell>
        </row>
        <row r="260">
          <cell r="A260">
            <v>55700120</v>
          </cell>
          <cell r="B260">
            <v>2014</v>
          </cell>
          <cell r="C260">
            <v>2104</v>
          </cell>
        </row>
        <row r="261">
          <cell r="A261">
            <v>55700160</v>
          </cell>
          <cell r="B261">
            <v>2014</v>
          </cell>
          <cell r="C261">
            <v>2207</v>
          </cell>
        </row>
        <row r="262">
          <cell r="A262">
            <v>55700200</v>
          </cell>
          <cell r="B262">
            <v>2014</v>
          </cell>
          <cell r="C262">
            <v>5464</v>
          </cell>
        </row>
        <row r="263">
          <cell r="A263">
            <v>55700240</v>
          </cell>
          <cell r="B263">
            <v>2014</v>
          </cell>
          <cell r="C263">
            <v>2992</v>
          </cell>
        </row>
        <row r="264">
          <cell r="A264">
            <v>55700280</v>
          </cell>
          <cell r="B264">
            <v>2014</v>
          </cell>
          <cell r="C264">
            <v>11146</v>
          </cell>
        </row>
        <row r="265">
          <cell r="A265">
            <v>55700320</v>
          </cell>
          <cell r="B265">
            <v>2014</v>
          </cell>
          <cell r="C265">
            <v>2702</v>
          </cell>
        </row>
        <row r="266">
          <cell r="A266">
            <v>55700360</v>
          </cell>
          <cell r="B266">
            <v>2014</v>
          </cell>
          <cell r="C266">
            <v>3852</v>
          </cell>
        </row>
        <row r="267">
          <cell r="A267">
            <v>55700400</v>
          </cell>
          <cell r="B267">
            <v>2014</v>
          </cell>
          <cell r="C267">
            <v>4233</v>
          </cell>
        </row>
        <row r="268">
          <cell r="A268">
            <v>55700440</v>
          </cell>
          <cell r="B268">
            <v>2014</v>
          </cell>
          <cell r="C268">
            <v>5630</v>
          </cell>
        </row>
        <row r="269">
          <cell r="A269">
            <v>55700480</v>
          </cell>
          <cell r="B269">
            <v>2014</v>
          </cell>
          <cell r="C269">
            <v>2912</v>
          </cell>
        </row>
        <row r="270">
          <cell r="A270">
            <v>55700520</v>
          </cell>
          <cell r="B270">
            <v>2014</v>
          </cell>
          <cell r="C270">
            <v>12936</v>
          </cell>
        </row>
        <row r="271">
          <cell r="A271">
            <v>57000000</v>
          </cell>
          <cell r="B271">
            <v>2014</v>
          </cell>
          <cell r="C271">
            <v>761355</v>
          </cell>
        </row>
        <row r="272">
          <cell r="A272">
            <v>57110000</v>
          </cell>
          <cell r="B272">
            <v>2014</v>
          </cell>
          <cell r="C272">
            <v>141131</v>
          </cell>
        </row>
        <row r="273">
          <cell r="A273">
            <v>57540000</v>
          </cell>
          <cell r="B273">
            <v>2014</v>
          </cell>
          <cell r="C273">
            <v>153949</v>
          </cell>
        </row>
        <row r="274">
          <cell r="A274">
            <v>57540040</v>
          </cell>
          <cell r="B274">
            <v>2014</v>
          </cell>
          <cell r="C274">
            <v>3231</v>
          </cell>
        </row>
        <row r="275">
          <cell r="A275">
            <v>57540080</v>
          </cell>
          <cell r="B275">
            <v>2014</v>
          </cell>
          <cell r="C275">
            <v>50267</v>
          </cell>
        </row>
        <row r="276">
          <cell r="A276">
            <v>57540120</v>
          </cell>
          <cell r="B276">
            <v>2014</v>
          </cell>
          <cell r="C276">
            <v>12338</v>
          </cell>
        </row>
        <row r="277">
          <cell r="A277">
            <v>57540160</v>
          </cell>
          <cell r="B277">
            <v>2014</v>
          </cell>
          <cell r="C277">
            <v>10946</v>
          </cell>
        </row>
        <row r="278">
          <cell r="A278">
            <v>57540200</v>
          </cell>
          <cell r="B278">
            <v>2014</v>
          </cell>
          <cell r="C278">
            <v>6380</v>
          </cell>
        </row>
        <row r="279">
          <cell r="A279">
            <v>57540240</v>
          </cell>
          <cell r="B279">
            <v>2014</v>
          </cell>
          <cell r="C279">
            <v>1562</v>
          </cell>
        </row>
        <row r="280">
          <cell r="A280">
            <v>57540280</v>
          </cell>
          <cell r="B280">
            <v>2014</v>
          </cell>
          <cell r="C280">
            <v>17847</v>
          </cell>
        </row>
        <row r="281">
          <cell r="A281">
            <v>57540320</v>
          </cell>
          <cell r="B281">
            <v>2014</v>
          </cell>
          <cell r="C281">
            <v>11323</v>
          </cell>
        </row>
        <row r="282">
          <cell r="A282">
            <v>57540360</v>
          </cell>
          <cell r="B282">
            <v>2014</v>
          </cell>
          <cell r="C282">
            <v>8554</v>
          </cell>
        </row>
        <row r="283">
          <cell r="A283">
            <v>57540400</v>
          </cell>
          <cell r="B283">
            <v>2014</v>
          </cell>
          <cell r="C283">
            <v>7347</v>
          </cell>
        </row>
        <row r="284">
          <cell r="A284">
            <v>57540440</v>
          </cell>
          <cell r="B284">
            <v>2014</v>
          </cell>
          <cell r="C284">
            <v>13799</v>
          </cell>
        </row>
        <row r="285">
          <cell r="A285">
            <v>57540480</v>
          </cell>
          <cell r="B285">
            <v>2014</v>
          </cell>
          <cell r="C285">
            <v>7584</v>
          </cell>
        </row>
        <row r="286">
          <cell r="A286">
            <v>57540520</v>
          </cell>
          <cell r="B286">
            <v>2014</v>
          </cell>
          <cell r="C286">
            <v>2771</v>
          </cell>
        </row>
        <row r="287">
          <cell r="A287">
            <v>57580000</v>
          </cell>
          <cell r="B287">
            <v>2014</v>
          </cell>
          <cell r="C287">
            <v>87948</v>
          </cell>
        </row>
        <row r="288">
          <cell r="A288">
            <v>57580040</v>
          </cell>
          <cell r="B288">
            <v>2014</v>
          </cell>
          <cell r="C288">
            <v>14639</v>
          </cell>
        </row>
        <row r="289">
          <cell r="A289">
            <v>57580080</v>
          </cell>
          <cell r="B289">
            <v>2014</v>
          </cell>
          <cell r="C289">
            <v>5140</v>
          </cell>
        </row>
        <row r="290">
          <cell r="A290">
            <v>57580120</v>
          </cell>
          <cell r="B290">
            <v>2014</v>
          </cell>
          <cell r="C290">
            <v>32730</v>
          </cell>
        </row>
        <row r="291">
          <cell r="A291">
            <v>57580160</v>
          </cell>
          <cell r="B291">
            <v>2014</v>
          </cell>
          <cell r="C291">
            <v>4805</v>
          </cell>
        </row>
        <row r="292">
          <cell r="A292">
            <v>57580200</v>
          </cell>
          <cell r="B292">
            <v>2014</v>
          </cell>
          <cell r="C292">
            <v>6178</v>
          </cell>
        </row>
        <row r="293">
          <cell r="A293">
            <v>57580240</v>
          </cell>
          <cell r="B293">
            <v>2014</v>
          </cell>
          <cell r="C293">
            <v>12183</v>
          </cell>
        </row>
        <row r="294">
          <cell r="A294">
            <v>57580280</v>
          </cell>
          <cell r="B294">
            <v>2014</v>
          </cell>
          <cell r="C294">
            <v>3022</v>
          </cell>
        </row>
        <row r="295">
          <cell r="A295">
            <v>57580320</v>
          </cell>
          <cell r="B295">
            <v>2014</v>
          </cell>
          <cell r="C295">
            <v>2743</v>
          </cell>
        </row>
        <row r="296">
          <cell r="A296">
            <v>57580360</v>
          </cell>
          <cell r="B296">
            <v>2014</v>
          </cell>
          <cell r="C296">
            <v>6508</v>
          </cell>
        </row>
        <row r="297">
          <cell r="A297">
            <v>57620000</v>
          </cell>
          <cell r="B297">
            <v>2014</v>
          </cell>
          <cell r="C297">
            <v>42166</v>
          </cell>
        </row>
        <row r="298">
          <cell r="A298">
            <v>57620040</v>
          </cell>
          <cell r="B298">
            <v>2014</v>
          </cell>
          <cell r="C298">
            <v>6376</v>
          </cell>
        </row>
        <row r="299">
          <cell r="A299">
            <v>57620080</v>
          </cell>
          <cell r="B299">
            <v>2014</v>
          </cell>
          <cell r="C299">
            <v>2926</v>
          </cell>
        </row>
        <row r="300">
          <cell r="A300">
            <v>57620120</v>
          </cell>
          <cell r="B300">
            <v>2014</v>
          </cell>
          <cell r="C300">
            <v>1463</v>
          </cell>
        </row>
        <row r="301">
          <cell r="A301">
            <v>57620160</v>
          </cell>
          <cell r="B301">
            <v>2014</v>
          </cell>
          <cell r="C301">
            <v>5633</v>
          </cell>
        </row>
        <row r="302">
          <cell r="A302">
            <v>57620200</v>
          </cell>
          <cell r="B302">
            <v>2014</v>
          </cell>
          <cell r="C302">
            <v>10536</v>
          </cell>
        </row>
        <row r="303">
          <cell r="A303">
            <v>57620240</v>
          </cell>
          <cell r="B303">
            <v>2014</v>
          </cell>
          <cell r="C303">
            <v>1052</v>
          </cell>
        </row>
        <row r="304">
          <cell r="A304">
            <v>57620280</v>
          </cell>
          <cell r="B304">
            <v>2014</v>
          </cell>
          <cell r="C304">
            <v>1008</v>
          </cell>
        </row>
        <row r="305">
          <cell r="A305">
            <v>57620320</v>
          </cell>
          <cell r="B305">
            <v>2014</v>
          </cell>
          <cell r="C305">
            <v>3389</v>
          </cell>
        </row>
        <row r="306">
          <cell r="A306">
            <v>57620360</v>
          </cell>
          <cell r="B306">
            <v>2014</v>
          </cell>
          <cell r="C306">
            <v>8883</v>
          </cell>
        </row>
        <row r="307">
          <cell r="A307">
            <v>57620400</v>
          </cell>
          <cell r="B307">
            <v>2014</v>
          </cell>
          <cell r="C307">
            <v>900</v>
          </cell>
        </row>
        <row r="308">
          <cell r="A308">
            <v>57660000</v>
          </cell>
          <cell r="B308">
            <v>2014</v>
          </cell>
          <cell r="C308">
            <v>106405</v>
          </cell>
        </row>
        <row r="309">
          <cell r="A309">
            <v>57660040</v>
          </cell>
          <cell r="B309">
            <v>2014</v>
          </cell>
          <cell r="C309">
            <v>2205</v>
          </cell>
        </row>
        <row r="310">
          <cell r="A310">
            <v>57660080</v>
          </cell>
          <cell r="B310">
            <v>2014</v>
          </cell>
          <cell r="C310">
            <v>17368</v>
          </cell>
        </row>
        <row r="311">
          <cell r="A311">
            <v>57660120</v>
          </cell>
          <cell r="B311">
            <v>2014</v>
          </cell>
          <cell r="C311">
            <v>2182</v>
          </cell>
        </row>
        <row r="312">
          <cell r="A312">
            <v>57660160</v>
          </cell>
          <cell r="B312">
            <v>2014</v>
          </cell>
          <cell r="C312">
            <v>7414</v>
          </cell>
        </row>
        <row r="313">
          <cell r="A313">
            <v>57660200</v>
          </cell>
          <cell r="B313">
            <v>2014</v>
          </cell>
          <cell r="C313">
            <v>30826</v>
          </cell>
        </row>
        <row r="314">
          <cell r="A314">
            <v>57660240</v>
          </cell>
          <cell r="B314">
            <v>2014</v>
          </cell>
          <cell r="C314">
            <v>1995</v>
          </cell>
        </row>
        <row r="315">
          <cell r="A315">
            <v>57660280</v>
          </cell>
          <cell r="B315">
            <v>2014</v>
          </cell>
          <cell r="C315">
            <v>3015</v>
          </cell>
        </row>
        <row r="316">
          <cell r="A316">
            <v>57660320</v>
          </cell>
          <cell r="B316">
            <v>2014</v>
          </cell>
          <cell r="C316">
            <v>3642</v>
          </cell>
        </row>
        <row r="317">
          <cell r="A317">
            <v>57660360</v>
          </cell>
          <cell r="B317">
            <v>2014</v>
          </cell>
          <cell r="C317">
            <v>2263</v>
          </cell>
        </row>
        <row r="318">
          <cell r="A318">
            <v>57660400</v>
          </cell>
          <cell r="B318">
            <v>2014</v>
          </cell>
          <cell r="C318">
            <v>6132</v>
          </cell>
        </row>
        <row r="319">
          <cell r="A319">
            <v>57660440</v>
          </cell>
          <cell r="B319">
            <v>2014</v>
          </cell>
          <cell r="C319">
            <v>16752</v>
          </cell>
        </row>
        <row r="320">
          <cell r="A320">
            <v>57660480</v>
          </cell>
          <cell r="B320">
            <v>2014</v>
          </cell>
          <cell r="C320">
            <v>4500</v>
          </cell>
        </row>
        <row r="321">
          <cell r="A321">
            <v>57660520</v>
          </cell>
          <cell r="B321">
            <v>2014</v>
          </cell>
          <cell r="C321">
            <v>1615</v>
          </cell>
        </row>
        <row r="322">
          <cell r="A322">
            <v>57660560</v>
          </cell>
          <cell r="B322">
            <v>2014</v>
          </cell>
          <cell r="C322">
            <v>3718</v>
          </cell>
        </row>
        <row r="323">
          <cell r="A323">
            <v>57660600</v>
          </cell>
          <cell r="B323">
            <v>2014</v>
          </cell>
          <cell r="C323">
            <v>1339</v>
          </cell>
        </row>
        <row r="324">
          <cell r="A324">
            <v>57660640</v>
          </cell>
          <cell r="B324">
            <v>2014</v>
          </cell>
          <cell r="C324">
            <v>1439</v>
          </cell>
        </row>
        <row r="325">
          <cell r="A325">
            <v>57700000</v>
          </cell>
          <cell r="B325">
            <v>2014</v>
          </cell>
          <cell r="C325">
            <v>119486</v>
          </cell>
        </row>
        <row r="326">
          <cell r="A326">
            <v>57700040</v>
          </cell>
          <cell r="B326">
            <v>2014</v>
          </cell>
          <cell r="C326">
            <v>22633</v>
          </cell>
        </row>
        <row r="327">
          <cell r="A327">
            <v>57700080</v>
          </cell>
          <cell r="B327">
            <v>2014</v>
          </cell>
          <cell r="C327">
            <v>10980</v>
          </cell>
        </row>
        <row r="328">
          <cell r="A328">
            <v>57700120</v>
          </cell>
          <cell r="B328">
            <v>2014</v>
          </cell>
          <cell r="C328">
            <v>3008</v>
          </cell>
        </row>
        <row r="329">
          <cell r="A329">
            <v>57700160</v>
          </cell>
          <cell r="B329">
            <v>2014</v>
          </cell>
          <cell r="C329">
            <v>3452</v>
          </cell>
        </row>
        <row r="330">
          <cell r="A330">
            <v>57700200</v>
          </cell>
          <cell r="B330">
            <v>2014</v>
          </cell>
          <cell r="C330">
            <v>13269</v>
          </cell>
        </row>
        <row r="331">
          <cell r="A331">
            <v>57700240</v>
          </cell>
          <cell r="B331">
            <v>2014</v>
          </cell>
          <cell r="C331">
            <v>37652</v>
          </cell>
        </row>
        <row r="332">
          <cell r="A332">
            <v>57700280</v>
          </cell>
          <cell r="B332">
            <v>2014</v>
          </cell>
          <cell r="C332">
            <v>3862</v>
          </cell>
        </row>
        <row r="333">
          <cell r="A333">
            <v>57700320</v>
          </cell>
          <cell r="B333">
            <v>2014</v>
          </cell>
          <cell r="C333">
            <v>11337</v>
          </cell>
        </row>
        <row r="334">
          <cell r="A334">
            <v>57700360</v>
          </cell>
          <cell r="B334">
            <v>2014</v>
          </cell>
          <cell r="C334">
            <v>2915</v>
          </cell>
        </row>
        <row r="335">
          <cell r="A335">
            <v>57700400</v>
          </cell>
          <cell r="B335">
            <v>2014</v>
          </cell>
          <cell r="C335">
            <v>4533</v>
          </cell>
        </row>
        <row r="336">
          <cell r="A336">
            <v>57700440</v>
          </cell>
          <cell r="B336">
            <v>2014</v>
          </cell>
          <cell r="C336">
            <v>5845</v>
          </cell>
        </row>
        <row r="337">
          <cell r="A337">
            <v>57740000</v>
          </cell>
          <cell r="B337">
            <v>2014</v>
          </cell>
          <cell r="C337">
            <v>110270</v>
          </cell>
        </row>
        <row r="338">
          <cell r="A338">
            <v>57740040</v>
          </cell>
          <cell r="B338">
            <v>2014</v>
          </cell>
          <cell r="C338">
            <v>1075</v>
          </cell>
        </row>
        <row r="339">
          <cell r="A339">
            <v>57740080</v>
          </cell>
          <cell r="B339">
            <v>2014</v>
          </cell>
          <cell r="C339">
            <v>4153</v>
          </cell>
        </row>
        <row r="340">
          <cell r="A340">
            <v>57740120</v>
          </cell>
          <cell r="B340">
            <v>2014</v>
          </cell>
          <cell r="C340">
            <v>2318</v>
          </cell>
        </row>
        <row r="341">
          <cell r="A341">
            <v>57740160</v>
          </cell>
          <cell r="B341">
            <v>2014</v>
          </cell>
          <cell r="C341">
            <v>6548</v>
          </cell>
        </row>
        <row r="342">
          <cell r="A342">
            <v>57740200</v>
          </cell>
          <cell r="B342">
            <v>2014</v>
          </cell>
          <cell r="C342">
            <v>8058</v>
          </cell>
        </row>
        <row r="343">
          <cell r="A343">
            <v>57740240</v>
          </cell>
          <cell r="B343">
            <v>2014</v>
          </cell>
          <cell r="C343">
            <v>5301</v>
          </cell>
        </row>
        <row r="344">
          <cell r="A344">
            <v>57740280</v>
          </cell>
          <cell r="B344">
            <v>2014</v>
          </cell>
          <cell r="C344">
            <v>1901</v>
          </cell>
        </row>
        <row r="345">
          <cell r="A345">
            <v>57740320</v>
          </cell>
          <cell r="B345">
            <v>2014</v>
          </cell>
          <cell r="C345">
            <v>70314</v>
          </cell>
        </row>
        <row r="346">
          <cell r="A346">
            <v>57740360</v>
          </cell>
          <cell r="B346">
            <v>2014</v>
          </cell>
          <cell r="C346">
            <v>6695</v>
          </cell>
        </row>
        <row r="347">
          <cell r="A347">
            <v>57740400</v>
          </cell>
          <cell r="B347">
            <v>2014</v>
          </cell>
          <cell r="C347">
            <v>3907</v>
          </cell>
        </row>
        <row r="348">
          <cell r="A348">
            <v>59000000</v>
          </cell>
          <cell r="B348">
            <v>2014</v>
          </cell>
          <cell r="C348">
            <v>1241511</v>
          </cell>
        </row>
        <row r="349">
          <cell r="A349">
            <v>59110000</v>
          </cell>
          <cell r="B349">
            <v>2014</v>
          </cell>
          <cell r="C349">
            <v>128159</v>
          </cell>
        </row>
        <row r="350">
          <cell r="A350">
            <v>59130000</v>
          </cell>
          <cell r="B350">
            <v>2014</v>
          </cell>
          <cell r="C350">
            <v>212622</v>
          </cell>
        </row>
        <row r="351">
          <cell r="A351">
            <v>59140000</v>
          </cell>
          <cell r="B351">
            <v>2014</v>
          </cell>
          <cell r="C351">
            <v>67959</v>
          </cell>
        </row>
        <row r="352">
          <cell r="A352">
            <v>59150000</v>
          </cell>
          <cell r="B352">
            <v>2014</v>
          </cell>
          <cell r="C352">
            <v>53966</v>
          </cell>
        </row>
        <row r="353">
          <cell r="A353">
            <v>59160000</v>
          </cell>
          <cell r="B353">
            <v>2014</v>
          </cell>
          <cell r="C353">
            <v>43407</v>
          </cell>
        </row>
        <row r="354">
          <cell r="A354">
            <v>59540000</v>
          </cell>
          <cell r="B354">
            <v>2014</v>
          </cell>
          <cell r="C354">
            <v>100753</v>
          </cell>
        </row>
        <row r="355">
          <cell r="A355">
            <v>59540040</v>
          </cell>
          <cell r="B355">
            <v>2014</v>
          </cell>
          <cell r="C355">
            <v>1576</v>
          </cell>
        </row>
        <row r="356">
          <cell r="A356">
            <v>59540080</v>
          </cell>
          <cell r="B356">
            <v>2014</v>
          </cell>
          <cell r="C356">
            <v>13063</v>
          </cell>
        </row>
        <row r="357">
          <cell r="A357">
            <v>59540120</v>
          </cell>
          <cell r="B357">
            <v>2014</v>
          </cell>
          <cell r="C357">
            <v>8793</v>
          </cell>
        </row>
        <row r="358">
          <cell r="A358">
            <v>59540160</v>
          </cell>
          <cell r="B358">
            <v>2014</v>
          </cell>
          <cell r="C358">
            <v>11801</v>
          </cell>
        </row>
        <row r="359">
          <cell r="A359">
            <v>59540200</v>
          </cell>
          <cell r="B359">
            <v>2014</v>
          </cell>
          <cell r="C359">
            <v>6340</v>
          </cell>
        </row>
        <row r="360">
          <cell r="A360">
            <v>59540240</v>
          </cell>
          <cell r="B360">
            <v>2014</v>
          </cell>
          <cell r="C360">
            <v>9874</v>
          </cell>
        </row>
        <row r="361">
          <cell r="A361">
            <v>59540280</v>
          </cell>
          <cell r="B361">
            <v>2014</v>
          </cell>
          <cell r="C361">
            <v>6779</v>
          </cell>
        </row>
        <row r="362">
          <cell r="A362">
            <v>59540320</v>
          </cell>
          <cell r="B362">
            <v>2014</v>
          </cell>
          <cell r="C362">
            <v>11128</v>
          </cell>
        </row>
        <row r="363">
          <cell r="A363">
            <v>59540360</v>
          </cell>
          <cell r="B363">
            <v>2014</v>
          </cell>
          <cell r="C363">
            <v>31399</v>
          </cell>
        </row>
        <row r="364">
          <cell r="A364">
            <v>59580000</v>
          </cell>
          <cell r="B364">
            <v>2014</v>
          </cell>
          <cell r="C364">
            <v>97373</v>
          </cell>
        </row>
        <row r="365">
          <cell r="A365">
            <v>59580040</v>
          </cell>
          <cell r="B365">
            <v>2014</v>
          </cell>
          <cell r="C365">
            <v>28742</v>
          </cell>
        </row>
        <row r="366">
          <cell r="A366">
            <v>59580080</v>
          </cell>
          <cell r="B366">
            <v>2014</v>
          </cell>
          <cell r="C366">
            <v>3316</v>
          </cell>
        </row>
        <row r="367">
          <cell r="A367">
            <v>59580120</v>
          </cell>
          <cell r="B367">
            <v>2014</v>
          </cell>
          <cell r="C367">
            <v>11885</v>
          </cell>
        </row>
        <row r="368">
          <cell r="A368">
            <v>59580160</v>
          </cell>
          <cell r="B368">
            <v>2014</v>
          </cell>
          <cell r="C368">
            <v>2669</v>
          </cell>
        </row>
        <row r="369">
          <cell r="A369">
            <v>59580200</v>
          </cell>
          <cell r="B369">
            <v>2014</v>
          </cell>
          <cell r="C369">
            <v>1732</v>
          </cell>
        </row>
        <row r="370">
          <cell r="A370">
            <v>59580240</v>
          </cell>
          <cell r="B370">
            <v>2014</v>
          </cell>
          <cell r="C370">
            <v>6436</v>
          </cell>
        </row>
        <row r="371">
          <cell r="A371">
            <v>59580280</v>
          </cell>
          <cell r="B371">
            <v>2014</v>
          </cell>
          <cell r="C371">
            <v>2157</v>
          </cell>
        </row>
        <row r="372">
          <cell r="A372">
            <v>59580320</v>
          </cell>
          <cell r="B372">
            <v>2014</v>
          </cell>
          <cell r="C372">
            <v>12657</v>
          </cell>
        </row>
        <row r="373">
          <cell r="A373">
            <v>59580360</v>
          </cell>
          <cell r="B373">
            <v>2014</v>
          </cell>
          <cell r="C373">
            <v>6222</v>
          </cell>
        </row>
        <row r="374">
          <cell r="A374">
            <v>59580400</v>
          </cell>
          <cell r="B374">
            <v>2014</v>
          </cell>
          <cell r="C374">
            <v>9238</v>
          </cell>
        </row>
        <row r="375">
          <cell r="A375">
            <v>59580440</v>
          </cell>
          <cell r="B375">
            <v>2014</v>
          </cell>
          <cell r="C375">
            <v>8478</v>
          </cell>
        </row>
        <row r="376">
          <cell r="A376">
            <v>59580480</v>
          </cell>
          <cell r="B376">
            <v>2014</v>
          </cell>
          <cell r="C376">
            <v>3841</v>
          </cell>
        </row>
        <row r="377">
          <cell r="A377">
            <v>59620000</v>
          </cell>
          <cell r="B377">
            <v>2014</v>
          </cell>
          <cell r="C377">
            <v>153985</v>
          </cell>
        </row>
        <row r="378">
          <cell r="A378">
            <v>59620040</v>
          </cell>
          <cell r="B378">
            <v>2014</v>
          </cell>
          <cell r="C378">
            <v>5268</v>
          </cell>
        </row>
        <row r="379">
          <cell r="A379">
            <v>59620080</v>
          </cell>
          <cell r="B379">
            <v>2014</v>
          </cell>
          <cell r="C379">
            <v>2561</v>
          </cell>
        </row>
        <row r="380">
          <cell r="A380">
            <v>59620120</v>
          </cell>
          <cell r="B380">
            <v>2014</v>
          </cell>
          <cell r="C380">
            <v>6054</v>
          </cell>
        </row>
        <row r="381">
          <cell r="A381">
            <v>59620160</v>
          </cell>
          <cell r="B381">
            <v>2014</v>
          </cell>
          <cell r="C381">
            <v>12004</v>
          </cell>
        </row>
        <row r="382">
          <cell r="A382">
            <v>59620200</v>
          </cell>
          <cell r="B382">
            <v>2014</v>
          </cell>
          <cell r="C382">
            <v>1793</v>
          </cell>
        </row>
        <row r="383">
          <cell r="A383">
            <v>59620240</v>
          </cell>
          <cell r="B383">
            <v>2014</v>
          </cell>
          <cell r="C383">
            <v>34691</v>
          </cell>
        </row>
        <row r="384">
          <cell r="A384">
            <v>59620280</v>
          </cell>
          <cell r="B384">
            <v>2014</v>
          </cell>
          <cell r="C384">
            <v>4862</v>
          </cell>
        </row>
        <row r="385">
          <cell r="A385">
            <v>59620320</v>
          </cell>
          <cell r="B385">
            <v>2014</v>
          </cell>
          <cell r="C385">
            <v>36648</v>
          </cell>
        </row>
        <row r="386">
          <cell r="A386">
            <v>59620360</v>
          </cell>
          <cell r="B386">
            <v>2014</v>
          </cell>
          <cell r="C386">
            <v>7985</v>
          </cell>
        </row>
        <row r="387">
          <cell r="A387">
            <v>59620400</v>
          </cell>
          <cell r="B387">
            <v>2014</v>
          </cell>
          <cell r="C387">
            <v>14562</v>
          </cell>
        </row>
        <row r="388">
          <cell r="A388">
            <v>59620440</v>
          </cell>
          <cell r="B388">
            <v>2014</v>
          </cell>
          <cell r="C388">
            <v>1026</v>
          </cell>
        </row>
        <row r="389">
          <cell r="A389">
            <v>59620480</v>
          </cell>
          <cell r="B389">
            <v>2014</v>
          </cell>
          <cell r="C389">
            <v>3696</v>
          </cell>
        </row>
        <row r="390">
          <cell r="A390">
            <v>59620520</v>
          </cell>
          <cell r="B390">
            <v>2014</v>
          </cell>
          <cell r="C390">
            <v>12364</v>
          </cell>
        </row>
        <row r="391">
          <cell r="A391">
            <v>59620560</v>
          </cell>
          <cell r="B391">
            <v>2014</v>
          </cell>
          <cell r="C391">
            <v>3806</v>
          </cell>
        </row>
        <row r="392">
          <cell r="A392">
            <v>59620600</v>
          </cell>
          <cell r="B392">
            <v>2014</v>
          </cell>
          <cell r="C392">
            <v>6665</v>
          </cell>
        </row>
        <row r="393">
          <cell r="A393">
            <v>59660000</v>
          </cell>
          <cell r="B393">
            <v>2014</v>
          </cell>
          <cell r="C393">
            <v>53798</v>
          </cell>
        </row>
        <row r="394">
          <cell r="A394">
            <v>59660040</v>
          </cell>
          <cell r="B394">
            <v>2014</v>
          </cell>
          <cell r="C394">
            <v>13253</v>
          </cell>
        </row>
        <row r="395">
          <cell r="A395">
            <v>59660080</v>
          </cell>
          <cell r="B395">
            <v>2014</v>
          </cell>
          <cell r="C395">
            <v>3398</v>
          </cell>
        </row>
        <row r="396">
          <cell r="A396">
            <v>59660120</v>
          </cell>
          <cell r="B396">
            <v>2014</v>
          </cell>
          <cell r="C396">
            <v>4911</v>
          </cell>
        </row>
        <row r="397">
          <cell r="A397">
            <v>59660160</v>
          </cell>
          <cell r="B397">
            <v>2014</v>
          </cell>
          <cell r="C397">
            <v>3261</v>
          </cell>
        </row>
        <row r="398">
          <cell r="A398">
            <v>59660200</v>
          </cell>
          <cell r="B398">
            <v>2014</v>
          </cell>
          <cell r="C398">
            <v>9283</v>
          </cell>
        </row>
        <row r="399">
          <cell r="A399">
            <v>59660240</v>
          </cell>
          <cell r="B399">
            <v>2014</v>
          </cell>
          <cell r="C399">
            <v>14199</v>
          </cell>
        </row>
        <row r="400">
          <cell r="A400">
            <v>59660280</v>
          </cell>
          <cell r="B400">
            <v>2014</v>
          </cell>
          <cell r="C400">
            <v>5493</v>
          </cell>
        </row>
        <row r="401">
          <cell r="A401">
            <v>59700000</v>
          </cell>
          <cell r="B401">
            <v>2014</v>
          </cell>
          <cell r="C401">
            <v>108650</v>
          </cell>
        </row>
        <row r="402">
          <cell r="A402">
            <v>59700040</v>
          </cell>
          <cell r="B402">
            <v>2014</v>
          </cell>
          <cell r="C402">
            <v>6929</v>
          </cell>
        </row>
        <row r="403">
          <cell r="A403">
            <v>59700080</v>
          </cell>
          <cell r="B403">
            <v>2014</v>
          </cell>
          <cell r="C403">
            <v>6994</v>
          </cell>
        </row>
        <row r="404">
          <cell r="A404">
            <v>59700120</v>
          </cell>
          <cell r="B404">
            <v>2014</v>
          </cell>
          <cell r="C404">
            <v>3555</v>
          </cell>
        </row>
        <row r="405">
          <cell r="A405">
            <v>59700160</v>
          </cell>
          <cell r="B405">
            <v>2014</v>
          </cell>
          <cell r="C405">
            <v>5589</v>
          </cell>
        </row>
        <row r="406">
          <cell r="A406">
            <v>59700200</v>
          </cell>
          <cell r="B406">
            <v>2014</v>
          </cell>
          <cell r="C406">
            <v>5293</v>
          </cell>
        </row>
        <row r="407">
          <cell r="A407">
            <v>59700240</v>
          </cell>
          <cell r="B407">
            <v>2014</v>
          </cell>
          <cell r="C407">
            <v>10677</v>
          </cell>
        </row>
        <row r="408">
          <cell r="A408">
            <v>59700280</v>
          </cell>
          <cell r="B408">
            <v>2014</v>
          </cell>
          <cell r="C408">
            <v>3906</v>
          </cell>
        </row>
        <row r="409">
          <cell r="A409">
            <v>59700320</v>
          </cell>
          <cell r="B409">
            <v>2014</v>
          </cell>
          <cell r="C409">
            <v>7304</v>
          </cell>
        </row>
        <row r="410">
          <cell r="A410">
            <v>59700360</v>
          </cell>
          <cell r="B410">
            <v>2014</v>
          </cell>
          <cell r="C410">
            <v>6051</v>
          </cell>
        </row>
        <row r="411">
          <cell r="A411">
            <v>59700400</v>
          </cell>
          <cell r="B411">
            <v>2014</v>
          </cell>
          <cell r="C411">
            <v>46252</v>
          </cell>
        </row>
        <row r="412">
          <cell r="A412">
            <v>59700440</v>
          </cell>
          <cell r="B412">
            <v>2014</v>
          </cell>
          <cell r="C412">
            <v>6100</v>
          </cell>
        </row>
        <row r="413">
          <cell r="A413">
            <v>59740000</v>
          </cell>
          <cell r="B413">
            <v>2014</v>
          </cell>
          <cell r="C413">
            <v>104552</v>
          </cell>
        </row>
        <row r="414">
          <cell r="A414">
            <v>59740040</v>
          </cell>
          <cell r="B414">
            <v>2014</v>
          </cell>
          <cell r="C414">
            <v>3035</v>
          </cell>
        </row>
        <row r="415">
          <cell r="A415">
            <v>59740080</v>
          </cell>
          <cell r="B415">
            <v>2014</v>
          </cell>
          <cell r="C415">
            <v>2765</v>
          </cell>
        </row>
        <row r="416">
          <cell r="A416">
            <v>59740120</v>
          </cell>
          <cell r="B416">
            <v>2014</v>
          </cell>
          <cell r="C416">
            <v>3605</v>
          </cell>
        </row>
        <row r="417">
          <cell r="A417">
            <v>59740160</v>
          </cell>
          <cell r="B417">
            <v>2014</v>
          </cell>
          <cell r="C417">
            <v>4352</v>
          </cell>
        </row>
        <row r="418">
          <cell r="A418">
            <v>59740200</v>
          </cell>
          <cell r="B418">
            <v>2014</v>
          </cell>
          <cell r="C418">
            <v>4509</v>
          </cell>
        </row>
        <row r="419">
          <cell r="A419">
            <v>59740240</v>
          </cell>
          <cell r="B419">
            <v>2014</v>
          </cell>
          <cell r="C419">
            <v>2020</v>
          </cell>
        </row>
        <row r="420">
          <cell r="A420">
            <v>59740280</v>
          </cell>
          <cell r="B420">
            <v>2014</v>
          </cell>
          <cell r="C420">
            <v>33670</v>
          </cell>
        </row>
        <row r="421">
          <cell r="A421">
            <v>59740320</v>
          </cell>
          <cell r="B421">
            <v>2014</v>
          </cell>
          <cell r="C421">
            <v>2513</v>
          </cell>
        </row>
        <row r="422">
          <cell r="A422">
            <v>59740360</v>
          </cell>
          <cell r="B422">
            <v>2014</v>
          </cell>
          <cell r="C422">
            <v>2539</v>
          </cell>
        </row>
        <row r="423">
          <cell r="A423">
            <v>59740400</v>
          </cell>
          <cell r="B423">
            <v>2014</v>
          </cell>
          <cell r="C423">
            <v>21108</v>
          </cell>
        </row>
        <row r="424">
          <cell r="A424">
            <v>59740440</v>
          </cell>
          <cell r="B424">
            <v>2014</v>
          </cell>
          <cell r="C424">
            <v>9555</v>
          </cell>
        </row>
        <row r="425">
          <cell r="A425">
            <v>59740480</v>
          </cell>
          <cell r="B425">
            <v>2014</v>
          </cell>
          <cell r="C425">
            <v>1185</v>
          </cell>
        </row>
        <row r="426">
          <cell r="A426">
            <v>59740520</v>
          </cell>
          <cell r="B426">
            <v>2014</v>
          </cell>
          <cell r="C426">
            <v>9418</v>
          </cell>
        </row>
        <row r="427">
          <cell r="A427">
            <v>59740560</v>
          </cell>
          <cell r="B427">
            <v>2014</v>
          </cell>
          <cell r="C427">
            <v>4278</v>
          </cell>
        </row>
        <row r="428">
          <cell r="A428">
            <v>59780000</v>
          </cell>
          <cell r="B428">
            <v>2014</v>
          </cell>
          <cell r="C428">
            <v>116287</v>
          </cell>
        </row>
        <row r="429">
          <cell r="A429">
            <v>59780040</v>
          </cell>
          <cell r="B429">
            <v>2014</v>
          </cell>
          <cell r="C429">
            <v>9382</v>
          </cell>
        </row>
        <row r="430">
          <cell r="A430">
            <v>59780080</v>
          </cell>
          <cell r="B430">
            <v>2014</v>
          </cell>
          <cell r="C430">
            <v>7253</v>
          </cell>
        </row>
        <row r="431">
          <cell r="A431">
            <v>59780120</v>
          </cell>
          <cell r="B431">
            <v>2014</v>
          </cell>
          <cell r="C431">
            <v>3828</v>
          </cell>
        </row>
        <row r="432">
          <cell r="A432">
            <v>59780160</v>
          </cell>
          <cell r="B432">
            <v>2014</v>
          </cell>
          <cell r="C432">
            <v>9964</v>
          </cell>
        </row>
        <row r="433">
          <cell r="A433">
            <v>59780200</v>
          </cell>
          <cell r="B433">
            <v>2014</v>
          </cell>
          <cell r="C433">
            <v>10513</v>
          </cell>
        </row>
        <row r="434">
          <cell r="A434">
            <v>59780240</v>
          </cell>
          <cell r="B434">
            <v>2014</v>
          </cell>
          <cell r="C434">
            <v>21867</v>
          </cell>
        </row>
        <row r="435">
          <cell r="A435">
            <v>59780280</v>
          </cell>
          <cell r="B435">
            <v>2014</v>
          </cell>
          <cell r="C435">
            <v>13222</v>
          </cell>
        </row>
        <row r="436">
          <cell r="A436">
            <v>59780320</v>
          </cell>
          <cell r="B436">
            <v>2014</v>
          </cell>
          <cell r="C436">
            <v>4494</v>
          </cell>
        </row>
        <row r="437">
          <cell r="A437">
            <v>59780360</v>
          </cell>
          <cell r="B437">
            <v>2014</v>
          </cell>
          <cell r="C437">
            <v>25550</v>
          </cell>
        </row>
        <row r="438">
          <cell r="A438">
            <v>59780400</v>
          </cell>
          <cell r="B438">
            <v>2014</v>
          </cell>
          <cell r="C438">
            <v>10214</v>
          </cell>
        </row>
      </sheetData>
      <sheetData sheetId="8">
        <row r="6">
          <cell r="A6" t="str">
            <v>500000002000</v>
          </cell>
          <cell r="B6">
            <v>5907280</v>
          </cell>
        </row>
        <row r="7">
          <cell r="A7" t="str">
            <v>500000001995</v>
          </cell>
          <cell r="B7">
            <v>5845738</v>
          </cell>
        </row>
        <row r="8">
          <cell r="A8" t="str">
            <v>510000002000</v>
          </cell>
          <cell r="B8">
            <v>1821360</v>
          </cell>
        </row>
        <row r="9">
          <cell r="A9" t="str">
            <v>510000001995</v>
          </cell>
          <cell r="B9">
            <v>1824936</v>
          </cell>
        </row>
        <row r="10">
          <cell r="A10" t="str">
            <v>511100002000</v>
          </cell>
          <cell r="B10">
            <v>348980</v>
          </cell>
        </row>
        <row r="11">
          <cell r="A11" t="str">
            <v>511100001995</v>
          </cell>
          <cell r="B11">
            <v>337490</v>
          </cell>
        </row>
        <row r="12">
          <cell r="A12" t="str">
            <v>511200002000</v>
          </cell>
          <cell r="B12">
            <v>158461</v>
          </cell>
        </row>
        <row r="13">
          <cell r="A13" t="str">
            <v>511200001995</v>
          </cell>
          <cell r="B13">
            <v>164483</v>
          </cell>
        </row>
        <row r="14">
          <cell r="A14" t="str">
            <v>511300002000</v>
          </cell>
          <cell r="B14">
            <v>221015</v>
          </cell>
        </row>
        <row r="15">
          <cell r="A15" t="str">
            <v>511300001995</v>
          </cell>
          <cell r="B15">
            <v>220526</v>
          </cell>
        </row>
        <row r="16">
          <cell r="A16" t="str">
            <v>511400002000</v>
          </cell>
          <cell r="B16">
            <v>88605</v>
          </cell>
        </row>
        <row r="17">
          <cell r="A17" t="str">
            <v>511400001995</v>
          </cell>
          <cell r="B17">
            <v>91281</v>
          </cell>
        </row>
        <row r="18">
          <cell r="A18" t="str">
            <v>511600002000</v>
          </cell>
          <cell r="B18">
            <v>85620</v>
          </cell>
        </row>
        <row r="19">
          <cell r="A19" t="str">
            <v>511600001995</v>
          </cell>
          <cell r="B19">
            <v>87746</v>
          </cell>
        </row>
        <row r="20">
          <cell r="A20" t="str">
            <v>511700002000</v>
          </cell>
          <cell r="B20">
            <v>56935</v>
          </cell>
        </row>
        <row r="21">
          <cell r="A21" t="str">
            <v>511700001995</v>
          </cell>
          <cell r="B21">
            <v>60353</v>
          </cell>
        </row>
        <row r="22">
          <cell r="A22" t="str">
            <v>511900002000</v>
          </cell>
          <cell r="B22">
            <v>60509</v>
          </cell>
        </row>
        <row r="23">
          <cell r="A23" t="str">
            <v>511900001995</v>
          </cell>
          <cell r="B23">
            <v>60777</v>
          </cell>
        </row>
        <row r="24">
          <cell r="A24" t="str">
            <v>512000002000</v>
          </cell>
          <cell r="B24">
            <v>46742</v>
          </cell>
        </row>
        <row r="25">
          <cell r="A25" t="str">
            <v>512000001995</v>
          </cell>
          <cell r="B25">
            <v>51803</v>
          </cell>
        </row>
        <row r="26">
          <cell r="A26" t="str">
            <v>512200002000</v>
          </cell>
          <cell r="B26">
            <v>50227</v>
          </cell>
        </row>
        <row r="27">
          <cell r="A27" t="str">
            <v>512200001995</v>
          </cell>
          <cell r="B27">
            <v>50943</v>
          </cell>
        </row>
        <row r="28">
          <cell r="A28" t="str">
            <v>512400002000</v>
          </cell>
          <cell r="B28">
            <v>129240</v>
          </cell>
        </row>
        <row r="29">
          <cell r="A29" t="str">
            <v>512400001995</v>
          </cell>
          <cell r="B29">
            <v>133622</v>
          </cell>
        </row>
        <row r="30">
          <cell r="A30" t="str">
            <v>515400002000</v>
          </cell>
          <cell r="B30">
            <v>75866</v>
          </cell>
        </row>
        <row r="31">
          <cell r="A31" t="str">
            <v>515400001995</v>
          </cell>
          <cell r="B31">
            <v>73223</v>
          </cell>
        </row>
        <row r="32">
          <cell r="A32" t="str">
            <v>515400402000</v>
          </cell>
          <cell r="B32">
            <v>3482</v>
          </cell>
        </row>
        <row r="33">
          <cell r="A33" t="str">
            <v>515400401995</v>
          </cell>
          <cell r="B33">
            <v>3473</v>
          </cell>
        </row>
        <row r="34">
          <cell r="A34" t="str">
            <v>515400802000</v>
          </cell>
          <cell r="B34">
            <v>9670</v>
          </cell>
        </row>
        <row r="35">
          <cell r="A35" t="str">
            <v>515400801995</v>
          </cell>
          <cell r="B35">
            <v>10388</v>
          </cell>
        </row>
        <row r="36">
          <cell r="A36" t="str">
            <v>515401202000</v>
          </cell>
          <cell r="B36">
            <v>10067</v>
          </cell>
        </row>
        <row r="37">
          <cell r="A37" t="str">
            <v>515401201995</v>
          </cell>
          <cell r="B37">
            <v>9473</v>
          </cell>
        </row>
        <row r="38">
          <cell r="A38" t="str">
            <v>515401602000</v>
          </cell>
          <cell r="B38">
            <v>7885</v>
          </cell>
        </row>
        <row r="39">
          <cell r="A39" t="str">
            <v>515401601995</v>
          </cell>
          <cell r="B39">
            <v>7739</v>
          </cell>
        </row>
        <row r="40">
          <cell r="A40" t="str">
            <v>515402002000</v>
          </cell>
          <cell r="B40">
            <v>2168</v>
          </cell>
        </row>
        <row r="41">
          <cell r="A41" t="str">
            <v>515402001995</v>
          </cell>
          <cell r="B41">
            <v>2061</v>
          </cell>
        </row>
        <row r="42">
          <cell r="A42" t="str">
            <v>515402402000</v>
          </cell>
          <cell r="B42">
            <v>3018</v>
          </cell>
        </row>
        <row r="43">
          <cell r="A43" t="str">
            <v>515402401995</v>
          </cell>
          <cell r="B43">
            <v>2470</v>
          </cell>
        </row>
        <row r="44">
          <cell r="A44" t="str">
            <v>515402802000</v>
          </cell>
          <cell r="B44">
            <v>1652</v>
          </cell>
        </row>
        <row r="45">
          <cell r="A45" t="str">
            <v>515402801995</v>
          </cell>
          <cell r="B45">
            <v>1424</v>
          </cell>
        </row>
        <row r="46">
          <cell r="A46" t="str">
            <v>515403202000</v>
          </cell>
          <cell r="B46">
            <v>5475</v>
          </cell>
        </row>
        <row r="47">
          <cell r="A47" t="str">
            <v>515403201995</v>
          </cell>
          <cell r="B47">
            <v>5252</v>
          </cell>
        </row>
        <row r="48">
          <cell r="A48" t="str">
            <v>515403602000</v>
          </cell>
          <cell r="B48">
            <v>17427</v>
          </cell>
        </row>
        <row r="49">
          <cell r="A49" t="str">
            <v>515403601995</v>
          </cell>
          <cell r="B49">
            <v>16973</v>
          </cell>
        </row>
        <row r="50">
          <cell r="A50" t="str">
            <v>515404002000</v>
          </cell>
          <cell r="B50">
            <v>1163</v>
          </cell>
        </row>
        <row r="51">
          <cell r="A51" t="str">
            <v>515404001995</v>
          </cell>
          <cell r="B51">
            <v>1021</v>
          </cell>
        </row>
        <row r="52">
          <cell r="A52" t="str">
            <v>515404402000</v>
          </cell>
          <cell r="B52">
            <v>3878</v>
          </cell>
        </row>
        <row r="53">
          <cell r="A53" t="str">
            <v>515404401995</v>
          </cell>
          <cell r="B53">
            <v>3874</v>
          </cell>
        </row>
        <row r="54">
          <cell r="A54" t="str">
            <v>515404802000</v>
          </cell>
          <cell r="B54">
            <v>550</v>
          </cell>
        </row>
        <row r="55">
          <cell r="A55" t="str">
            <v>515404801995</v>
          </cell>
          <cell r="B55">
            <v>509</v>
          </cell>
        </row>
        <row r="56">
          <cell r="A56" t="str">
            <v>515405202000</v>
          </cell>
          <cell r="B56">
            <v>4790</v>
          </cell>
        </row>
        <row r="57">
          <cell r="A57" t="str">
            <v>515405201995</v>
          </cell>
          <cell r="B57">
            <v>4338</v>
          </cell>
        </row>
        <row r="58">
          <cell r="A58" t="str">
            <v>515405602000</v>
          </cell>
          <cell r="B58">
            <v>1780</v>
          </cell>
        </row>
        <row r="59">
          <cell r="A59" t="str">
            <v>515405601995</v>
          </cell>
          <cell r="B59">
            <v>1636</v>
          </cell>
        </row>
        <row r="60">
          <cell r="A60" t="str">
            <v>515406002000</v>
          </cell>
          <cell r="B60">
            <v>908</v>
          </cell>
        </row>
        <row r="61">
          <cell r="A61" t="str">
            <v>515406001995</v>
          </cell>
          <cell r="B61">
            <v>791</v>
          </cell>
        </row>
        <row r="62">
          <cell r="A62" t="str">
            <v>515406402000</v>
          </cell>
          <cell r="B62">
            <v>1953</v>
          </cell>
        </row>
        <row r="63">
          <cell r="A63" t="str">
            <v>515406401995</v>
          </cell>
          <cell r="B63">
            <v>1801</v>
          </cell>
        </row>
        <row r="64">
          <cell r="A64" t="str">
            <v>515800002000</v>
          </cell>
          <cell r="B64">
            <v>170247</v>
          </cell>
        </row>
        <row r="65">
          <cell r="A65" t="str">
            <v>515800001995</v>
          </cell>
          <cell r="B65">
            <v>167277</v>
          </cell>
        </row>
        <row r="66">
          <cell r="A66" t="str">
            <v>515800402000</v>
          </cell>
          <cell r="B66">
            <v>11560</v>
          </cell>
        </row>
        <row r="67">
          <cell r="A67" t="str">
            <v>515800401995</v>
          </cell>
          <cell r="B67">
            <v>11588</v>
          </cell>
        </row>
        <row r="68">
          <cell r="A68" t="str">
            <v>515800802000</v>
          </cell>
          <cell r="B68">
            <v>9968</v>
          </cell>
        </row>
        <row r="69">
          <cell r="A69" t="str">
            <v>515800801995</v>
          </cell>
          <cell r="B69">
            <v>10179</v>
          </cell>
        </row>
        <row r="70">
          <cell r="A70" t="str">
            <v>515801202000</v>
          </cell>
          <cell r="B70">
            <v>12028</v>
          </cell>
        </row>
        <row r="71">
          <cell r="A71" t="str">
            <v>515801201995</v>
          </cell>
          <cell r="B71">
            <v>13327</v>
          </cell>
        </row>
        <row r="72">
          <cell r="A72" t="str">
            <v>515801602000</v>
          </cell>
          <cell r="B72">
            <v>20743</v>
          </cell>
        </row>
        <row r="73">
          <cell r="A73" t="str">
            <v>515801601995</v>
          </cell>
          <cell r="B73">
            <v>19132</v>
          </cell>
        </row>
        <row r="74">
          <cell r="A74" t="str">
            <v>515802002000</v>
          </cell>
          <cell r="B74">
            <v>21793</v>
          </cell>
        </row>
        <row r="75">
          <cell r="A75" t="str">
            <v>515802001995</v>
          </cell>
          <cell r="B75">
            <v>18639</v>
          </cell>
        </row>
        <row r="76">
          <cell r="A76" t="str">
            <v>515802402000</v>
          </cell>
          <cell r="B76">
            <v>11887</v>
          </cell>
        </row>
        <row r="77">
          <cell r="A77" t="str">
            <v>515802401995</v>
          </cell>
          <cell r="B77">
            <v>12231</v>
          </cell>
        </row>
        <row r="78">
          <cell r="A78" t="str">
            <v>515802602000</v>
          </cell>
          <cell r="B78">
            <v>10035</v>
          </cell>
        </row>
        <row r="79">
          <cell r="A79" t="str">
            <v>515802601995</v>
          </cell>
          <cell r="B79">
            <v>9583</v>
          </cell>
        </row>
        <row r="80">
          <cell r="A80" t="str">
            <v>515802802000</v>
          </cell>
          <cell r="B80">
            <v>32606</v>
          </cell>
        </row>
        <row r="81">
          <cell r="A81" t="str">
            <v>515802801995</v>
          </cell>
          <cell r="B81">
            <v>31349</v>
          </cell>
        </row>
        <row r="82">
          <cell r="A82" t="str">
            <v>515803202000</v>
          </cell>
          <cell r="B82">
            <v>32427</v>
          </cell>
        </row>
        <row r="83">
          <cell r="A83" t="str">
            <v>515803201995</v>
          </cell>
          <cell r="B83">
            <v>33796</v>
          </cell>
        </row>
        <row r="84">
          <cell r="A84" t="str">
            <v>515803602000</v>
          </cell>
          <cell r="B84">
            <v>7200</v>
          </cell>
        </row>
        <row r="85">
          <cell r="A85" t="str">
            <v>515803601995</v>
          </cell>
          <cell r="B85">
            <v>7453</v>
          </cell>
        </row>
        <row r="86">
          <cell r="A86" t="str">
            <v>516200002000</v>
          </cell>
          <cell r="B86">
            <v>126965</v>
          </cell>
        </row>
        <row r="87">
          <cell r="A87" t="str">
            <v>516200001995</v>
          </cell>
          <cell r="B87">
            <v>126382</v>
          </cell>
        </row>
        <row r="88">
          <cell r="A88" t="str">
            <v>516200402000</v>
          </cell>
          <cell r="B88">
            <v>18710</v>
          </cell>
        </row>
        <row r="89">
          <cell r="A89" t="str">
            <v>516200401995</v>
          </cell>
          <cell r="B89">
            <v>18592</v>
          </cell>
        </row>
        <row r="90">
          <cell r="A90" t="str">
            <v>516200802000</v>
          </cell>
          <cell r="B90">
            <v>19168</v>
          </cell>
        </row>
        <row r="91">
          <cell r="A91" t="str">
            <v>516200801995</v>
          </cell>
          <cell r="B91">
            <v>19850</v>
          </cell>
        </row>
        <row r="92">
          <cell r="A92" t="str">
            <v>516201202000</v>
          </cell>
          <cell r="B92">
            <v>2217</v>
          </cell>
        </row>
        <row r="93">
          <cell r="A93" t="str">
            <v>516201201995</v>
          </cell>
          <cell r="B93">
            <v>2033</v>
          </cell>
        </row>
        <row r="94">
          <cell r="A94" t="str">
            <v>516201602000</v>
          </cell>
          <cell r="B94">
            <v>7343</v>
          </cell>
        </row>
        <row r="95">
          <cell r="A95" t="str">
            <v>516201601995</v>
          </cell>
          <cell r="B95">
            <v>6908</v>
          </cell>
        </row>
        <row r="96">
          <cell r="A96" t="str">
            <v>516202002000</v>
          </cell>
          <cell r="B96">
            <v>6018</v>
          </cell>
        </row>
        <row r="97">
          <cell r="A97" t="str">
            <v>516202001995</v>
          </cell>
          <cell r="B97">
            <v>5679</v>
          </cell>
        </row>
        <row r="98">
          <cell r="A98" t="str">
            <v>516202202000</v>
          </cell>
          <cell r="B98">
            <v>9763</v>
          </cell>
        </row>
        <row r="99">
          <cell r="A99" t="str">
            <v>516202201995</v>
          </cell>
          <cell r="B99">
            <v>9107</v>
          </cell>
        </row>
        <row r="100">
          <cell r="A100" t="str">
            <v>516202402000</v>
          </cell>
          <cell r="B100">
            <v>62710</v>
          </cell>
        </row>
        <row r="101">
          <cell r="A101" t="str">
            <v>516202401995</v>
          </cell>
          <cell r="B101">
            <v>63183</v>
          </cell>
        </row>
        <row r="102">
          <cell r="A102" t="str">
            <v>516202802000</v>
          </cell>
          <cell r="B102">
            <v>1036</v>
          </cell>
        </row>
        <row r="103">
          <cell r="A103" t="str">
            <v>516202801995</v>
          </cell>
          <cell r="B103">
            <v>1030</v>
          </cell>
        </row>
        <row r="104">
          <cell r="A104" t="str">
            <v>516600002000</v>
          </cell>
          <cell r="B104">
            <v>83994</v>
          </cell>
        </row>
        <row r="105">
          <cell r="A105" t="str">
            <v>516600001995</v>
          </cell>
          <cell r="B105">
            <v>81743</v>
          </cell>
        </row>
        <row r="106">
          <cell r="A106" t="str">
            <v>516600402000</v>
          </cell>
          <cell r="B106">
            <v>3398</v>
          </cell>
        </row>
        <row r="107">
          <cell r="A107" t="str">
            <v>516600401995</v>
          </cell>
          <cell r="B107">
            <v>2783</v>
          </cell>
        </row>
        <row r="108">
          <cell r="A108" t="str">
            <v>516600802000</v>
          </cell>
          <cell r="B108">
            <v>5197</v>
          </cell>
        </row>
        <row r="109">
          <cell r="A109" t="str">
            <v>516600801995</v>
          </cell>
          <cell r="B109">
            <v>4526</v>
          </cell>
        </row>
        <row r="110">
          <cell r="A110" t="str">
            <v>516601202000</v>
          </cell>
          <cell r="B110">
            <v>11462</v>
          </cell>
        </row>
        <row r="111">
          <cell r="A111" t="str">
            <v>516601201995</v>
          </cell>
          <cell r="B111">
            <v>11151</v>
          </cell>
        </row>
        <row r="112">
          <cell r="A112" t="str">
            <v>516601602000</v>
          </cell>
          <cell r="B112">
            <v>11275</v>
          </cell>
        </row>
        <row r="113">
          <cell r="A113" t="str">
            <v>516601601995</v>
          </cell>
          <cell r="B113">
            <v>11286</v>
          </cell>
        </row>
        <row r="114">
          <cell r="A114" t="str">
            <v>516602002000</v>
          </cell>
          <cell r="B114">
            <v>1878</v>
          </cell>
        </row>
        <row r="115">
          <cell r="A115" t="str">
            <v>516602001995</v>
          </cell>
          <cell r="B115">
            <v>1787</v>
          </cell>
        </row>
        <row r="116">
          <cell r="A116" t="str">
            <v>516602402000</v>
          </cell>
          <cell r="B116">
            <v>3902</v>
          </cell>
        </row>
        <row r="117">
          <cell r="A117" t="str">
            <v>516602401995</v>
          </cell>
          <cell r="B117">
            <v>3697</v>
          </cell>
        </row>
        <row r="118">
          <cell r="A118" t="str">
            <v>516602802000</v>
          </cell>
          <cell r="B118">
            <v>5773</v>
          </cell>
        </row>
        <row r="119">
          <cell r="A119" t="str">
            <v>516602801995</v>
          </cell>
          <cell r="B119">
            <v>5566</v>
          </cell>
        </row>
        <row r="120">
          <cell r="A120" t="str">
            <v>516603202000</v>
          </cell>
          <cell r="B120">
            <v>28082</v>
          </cell>
        </row>
        <row r="121">
          <cell r="A121" t="str">
            <v>516603201995</v>
          </cell>
          <cell r="B121">
            <v>29690</v>
          </cell>
        </row>
        <row r="122">
          <cell r="A122" t="str">
            <v>516603602000</v>
          </cell>
          <cell r="B122">
            <v>13027</v>
          </cell>
        </row>
        <row r="123">
          <cell r="A123" t="str">
            <v>516603601995</v>
          </cell>
          <cell r="B123">
            <v>11257</v>
          </cell>
        </row>
        <row r="124">
          <cell r="A124" t="str">
            <v>517000002000</v>
          </cell>
          <cell r="B124">
            <v>117954</v>
          </cell>
        </row>
        <row r="125">
          <cell r="A125" t="str">
            <v>517000001995</v>
          </cell>
          <cell r="B125">
            <v>117287</v>
          </cell>
        </row>
        <row r="126">
          <cell r="A126" t="str">
            <v>517000402000</v>
          </cell>
          <cell r="B126">
            <v>2893</v>
          </cell>
        </row>
        <row r="127">
          <cell r="A127" t="str">
            <v>517000401995</v>
          </cell>
          <cell r="B127">
            <v>2462</v>
          </cell>
        </row>
        <row r="128">
          <cell r="A128" t="str">
            <v>517000802000</v>
          </cell>
          <cell r="B128">
            <v>18989</v>
          </cell>
        </row>
        <row r="129">
          <cell r="A129" t="str">
            <v>517000801995</v>
          </cell>
          <cell r="B129">
            <v>19972</v>
          </cell>
        </row>
        <row r="130">
          <cell r="A130" t="str">
            <v>517001202000</v>
          </cell>
          <cell r="B130">
            <v>5738</v>
          </cell>
        </row>
        <row r="131">
          <cell r="A131" t="str">
            <v>517001201995</v>
          </cell>
          <cell r="B131">
            <v>5454</v>
          </cell>
        </row>
        <row r="132">
          <cell r="A132" t="str">
            <v>517001602000</v>
          </cell>
          <cell r="B132">
            <v>2073</v>
          </cell>
        </row>
        <row r="133">
          <cell r="A133" t="str">
            <v>517001601995</v>
          </cell>
          <cell r="B133">
            <v>1712</v>
          </cell>
        </row>
        <row r="134">
          <cell r="A134" t="str">
            <v>517002002000</v>
          </cell>
          <cell r="B134">
            <v>12990</v>
          </cell>
        </row>
        <row r="135">
          <cell r="A135" t="str">
            <v>517002001995</v>
          </cell>
          <cell r="B135">
            <v>12036</v>
          </cell>
        </row>
        <row r="136">
          <cell r="A136" t="str">
            <v>517002402000</v>
          </cell>
          <cell r="B136">
            <v>28071</v>
          </cell>
        </row>
        <row r="137">
          <cell r="A137" t="str">
            <v>517002401995</v>
          </cell>
          <cell r="B137">
            <v>26884</v>
          </cell>
        </row>
        <row r="138">
          <cell r="A138" t="str">
            <v>517002802000</v>
          </cell>
          <cell r="B138">
            <v>7657</v>
          </cell>
        </row>
        <row r="139">
          <cell r="A139" t="str">
            <v>517002801995</v>
          </cell>
          <cell r="B139">
            <v>8317</v>
          </cell>
        </row>
        <row r="140">
          <cell r="A140" t="str">
            <v>517003202000</v>
          </cell>
          <cell r="B140">
            <v>6037</v>
          </cell>
        </row>
        <row r="141">
          <cell r="A141" t="str">
            <v>517003201995</v>
          </cell>
          <cell r="B141">
            <v>6518</v>
          </cell>
        </row>
        <row r="142">
          <cell r="A142" t="str">
            <v>517003602000</v>
          </cell>
          <cell r="B142">
            <v>2465</v>
          </cell>
        </row>
        <row r="143">
          <cell r="A143" t="str">
            <v>517003601995</v>
          </cell>
          <cell r="B143">
            <v>2378</v>
          </cell>
        </row>
        <row r="144">
          <cell r="A144" t="str">
            <v>517004002000</v>
          </cell>
          <cell r="B144">
            <v>1560</v>
          </cell>
        </row>
        <row r="145">
          <cell r="A145" t="str">
            <v>517004001995</v>
          </cell>
          <cell r="B145">
            <v>1383</v>
          </cell>
        </row>
        <row r="146">
          <cell r="A146" t="str">
            <v>517004402000</v>
          </cell>
          <cell r="B146">
            <v>5414</v>
          </cell>
        </row>
        <row r="147">
          <cell r="A147" t="str">
            <v>517004401995</v>
          </cell>
          <cell r="B147">
            <v>5569</v>
          </cell>
        </row>
        <row r="148">
          <cell r="A148" t="str">
            <v>517004802000</v>
          </cell>
          <cell r="B148">
            <v>20485</v>
          </cell>
        </row>
        <row r="149">
          <cell r="A149" t="str">
            <v>517004801995</v>
          </cell>
          <cell r="B149">
            <v>21203</v>
          </cell>
        </row>
        <row r="150">
          <cell r="A150" t="str">
            <v>517005202000</v>
          </cell>
          <cell r="B150">
            <v>3582</v>
          </cell>
        </row>
        <row r="151">
          <cell r="A151" t="str">
            <v>517005201995</v>
          </cell>
          <cell r="B151">
            <v>3399</v>
          </cell>
        </row>
        <row r="152">
          <cell r="A152" t="str">
            <v>530000002000</v>
          </cell>
          <cell r="B152">
            <v>1420957</v>
          </cell>
        </row>
        <row r="153">
          <cell r="A153" t="str">
            <v>530000001995</v>
          </cell>
          <cell r="B153">
            <v>1355500</v>
          </cell>
        </row>
        <row r="154">
          <cell r="A154" t="str">
            <v>531400002000</v>
          </cell>
          <cell r="B154">
            <v>145722</v>
          </cell>
        </row>
        <row r="155">
          <cell r="A155" t="str">
            <v>531400001995</v>
          </cell>
          <cell r="B155">
            <v>140793</v>
          </cell>
        </row>
        <row r="156">
          <cell r="A156" t="str">
            <v>531500002000</v>
          </cell>
          <cell r="B156">
            <v>457872</v>
          </cell>
        </row>
        <row r="157">
          <cell r="A157" t="str">
            <v>531500001995</v>
          </cell>
          <cell r="B157">
            <v>426902</v>
          </cell>
        </row>
        <row r="158">
          <cell r="A158" t="str">
            <v>531600002000</v>
          </cell>
          <cell r="B158">
            <v>66281</v>
          </cell>
        </row>
        <row r="159">
          <cell r="A159" t="str">
            <v>531600001995</v>
          </cell>
          <cell r="B159">
            <v>69871</v>
          </cell>
        </row>
        <row r="160">
          <cell r="A160" t="str">
            <v>533400002000</v>
          </cell>
          <cell r="B160">
            <v>184485</v>
          </cell>
        </row>
        <row r="161">
          <cell r="A161" t="str">
            <v>533400001995</v>
          </cell>
          <cell r="B161">
            <v>175411</v>
          </cell>
        </row>
        <row r="162">
          <cell r="A162" t="str">
            <v>533400202000</v>
          </cell>
          <cell r="B162">
            <v>112543</v>
          </cell>
        </row>
        <row r="163">
          <cell r="A163" t="str">
            <v>533400201995</v>
          </cell>
          <cell r="B163">
            <v>105058</v>
          </cell>
        </row>
        <row r="164">
          <cell r="A164" t="str">
            <v>533400402000</v>
          </cell>
          <cell r="B164">
            <v>9435</v>
          </cell>
        </row>
        <row r="165">
          <cell r="A165" t="str">
            <v>533400401995</v>
          </cell>
          <cell r="B165">
            <v>8583</v>
          </cell>
        </row>
        <row r="166">
          <cell r="A166" t="str">
            <v>533400802000</v>
          </cell>
          <cell r="B166">
            <v>3216</v>
          </cell>
        </row>
        <row r="167">
          <cell r="A167" t="str">
            <v>533400801995</v>
          </cell>
          <cell r="B167">
            <v>2870</v>
          </cell>
        </row>
        <row r="168">
          <cell r="A168" t="str">
            <v>533401202000</v>
          </cell>
          <cell r="B168">
            <v>14391</v>
          </cell>
        </row>
        <row r="169">
          <cell r="A169" t="str">
            <v>533401201995</v>
          </cell>
          <cell r="B169">
            <v>15200</v>
          </cell>
        </row>
        <row r="170">
          <cell r="A170" t="str">
            <v>533401602000</v>
          </cell>
          <cell r="B170">
            <v>9741</v>
          </cell>
        </row>
        <row r="171">
          <cell r="A171" t="str">
            <v>533401601995</v>
          </cell>
          <cell r="B171">
            <v>9260</v>
          </cell>
        </row>
        <row r="172">
          <cell r="A172" t="str">
            <v>533402002000</v>
          </cell>
          <cell r="B172">
            <v>2591</v>
          </cell>
        </row>
        <row r="173">
          <cell r="A173" t="str">
            <v>533402001995</v>
          </cell>
          <cell r="B173">
            <v>2439</v>
          </cell>
        </row>
        <row r="174">
          <cell r="A174" t="str">
            <v>533402402000</v>
          </cell>
          <cell r="B174">
            <v>853</v>
          </cell>
        </row>
        <row r="175">
          <cell r="A175" t="str">
            <v>533402401995</v>
          </cell>
          <cell r="B175">
            <v>698</v>
          </cell>
        </row>
        <row r="176">
          <cell r="A176" t="str">
            <v>533402802000</v>
          </cell>
          <cell r="B176">
            <v>2812</v>
          </cell>
        </row>
        <row r="177">
          <cell r="A177" t="str">
            <v>533402801995</v>
          </cell>
          <cell r="B177">
            <v>2790</v>
          </cell>
        </row>
        <row r="178">
          <cell r="A178" t="str">
            <v>533403202000</v>
          </cell>
          <cell r="B178">
            <v>15940</v>
          </cell>
        </row>
        <row r="179">
          <cell r="A179" t="str">
            <v>533403201995</v>
          </cell>
          <cell r="B179">
            <v>16295</v>
          </cell>
        </row>
        <row r="180">
          <cell r="A180" t="str">
            <v>533403602000</v>
          </cell>
          <cell r="B180">
            <v>12963</v>
          </cell>
        </row>
        <row r="181">
          <cell r="A181" t="str">
            <v>533403601995</v>
          </cell>
          <cell r="B181">
            <v>12218</v>
          </cell>
        </row>
        <row r="182">
          <cell r="A182" t="str">
            <v>535800002000</v>
          </cell>
          <cell r="B182">
            <v>72341</v>
          </cell>
        </row>
        <row r="183">
          <cell r="A183" t="str">
            <v>535800001995</v>
          </cell>
          <cell r="B183">
            <v>71641</v>
          </cell>
        </row>
        <row r="184">
          <cell r="A184" t="str">
            <v>535800402000</v>
          </cell>
          <cell r="B184">
            <v>2059</v>
          </cell>
        </row>
        <row r="185">
          <cell r="A185" t="str">
            <v>535800401995</v>
          </cell>
          <cell r="B185">
            <v>1771</v>
          </cell>
        </row>
        <row r="186">
          <cell r="A186" t="str">
            <v>535800802000</v>
          </cell>
          <cell r="B186">
            <v>37368</v>
          </cell>
        </row>
        <row r="187">
          <cell r="A187" t="str">
            <v>535800801995</v>
          </cell>
          <cell r="B187">
            <v>38201</v>
          </cell>
        </row>
        <row r="188">
          <cell r="A188" t="str">
            <v>535801202000</v>
          </cell>
          <cell r="B188">
            <v>455</v>
          </cell>
        </row>
        <row r="189">
          <cell r="A189" t="str">
            <v>535801201995</v>
          </cell>
          <cell r="B189">
            <v>419</v>
          </cell>
        </row>
        <row r="190">
          <cell r="A190" t="str">
            <v>535801602000</v>
          </cell>
          <cell r="B190">
            <v>1177</v>
          </cell>
        </row>
        <row r="191">
          <cell r="A191" t="str">
            <v>535801601995</v>
          </cell>
          <cell r="B191">
            <v>1028</v>
          </cell>
        </row>
        <row r="192">
          <cell r="A192" t="str">
            <v>535802002000</v>
          </cell>
          <cell r="B192">
            <v>1284</v>
          </cell>
        </row>
        <row r="193">
          <cell r="A193" t="str">
            <v>535802001995</v>
          </cell>
          <cell r="B193">
            <v>1434</v>
          </cell>
        </row>
        <row r="194">
          <cell r="A194" t="str">
            <v>535802402000</v>
          </cell>
          <cell r="B194">
            <v>12706</v>
          </cell>
        </row>
        <row r="195">
          <cell r="A195" t="str">
            <v>535802401995</v>
          </cell>
          <cell r="B195">
            <v>13213</v>
          </cell>
        </row>
        <row r="196">
          <cell r="A196" t="str">
            <v>535802802000</v>
          </cell>
          <cell r="B196">
            <v>3231</v>
          </cell>
        </row>
        <row r="197">
          <cell r="A197" t="str">
            <v>535802801995</v>
          </cell>
          <cell r="B197">
            <v>2658</v>
          </cell>
        </row>
        <row r="198">
          <cell r="A198" t="str">
            <v>535803202000</v>
          </cell>
          <cell r="B198">
            <v>1433</v>
          </cell>
        </row>
        <row r="199">
          <cell r="A199" t="str">
            <v>535803201995</v>
          </cell>
          <cell r="B199">
            <v>1410</v>
          </cell>
        </row>
        <row r="200">
          <cell r="A200" t="str">
            <v>535803602000</v>
          </cell>
          <cell r="B200">
            <v>3458</v>
          </cell>
        </row>
        <row r="201">
          <cell r="A201" t="str">
            <v>535803601995</v>
          </cell>
          <cell r="B201">
            <v>3129</v>
          </cell>
        </row>
        <row r="202">
          <cell r="A202" t="str">
            <v>535804002000</v>
          </cell>
          <cell r="B202">
            <v>1312</v>
          </cell>
        </row>
        <row r="203">
          <cell r="A203" t="str">
            <v>535804001995</v>
          </cell>
          <cell r="B203">
            <v>1119</v>
          </cell>
        </row>
        <row r="204">
          <cell r="A204" t="str">
            <v>535804402000</v>
          </cell>
          <cell r="B204">
            <v>980</v>
          </cell>
        </row>
        <row r="205">
          <cell r="A205" t="str">
            <v>535804401995</v>
          </cell>
          <cell r="B205">
            <v>1056</v>
          </cell>
        </row>
        <row r="206">
          <cell r="A206" t="str">
            <v>535804802000</v>
          </cell>
          <cell r="B206">
            <v>4803</v>
          </cell>
        </row>
        <row r="207">
          <cell r="A207" t="str">
            <v>535804801995</v>
          </cell>
          <cell r="B207">
            <v>4487</v>
          </cell>
        </row>
        <row r="208">
          <cell r="A208" t="str">
            <v>535805202000</v>
          </cell>
          <cell r="B208">
            <v>851</v>
          </cell>
        </row>
        <row r="209">
          <cell r="A209" t="str">
            <v>535805201995</v>
          </cell>
          <cell r="B209">
            <v>543</v>
          </cell>
        </row>
        <row r="210">
          <cell r="A210" t="str">
            <v>535805602000</v>
          </cell>
          <cell r="B210">
            <v>721</v>
          </cell>
        </row>
        <row r="211">
          <cell r="A211" t="str">
            <v>535805601995</v>
          </cell>
          <cell r="B211">
            <v>719</v>
          </cell>
        </row>
        <row r="212">
          <cell r="A212" t="str">
            <v>535806002000</v>
          </cell>
          <cell r="B212">
            <v>503</v>
          </cell>
        </row>
        <row r="213">
          <cell r="A213" t="str">
            <v>535806001995</v>
          </cell>
          <cell r="B213">
            <v>454</v>
          </cell>
        </row>
        <row r="214">
          <cell r="A214" t="str">
            <v>536200002000</v>
          </cell>
          <cell r="B214">
            <v>116836</v>
          </cell>
        </row>
        <row r="215">
          <cell r="A215" t="str">
            <v>536200001995</v>
          </cell>
          <cell r="B215">
            <v>110864</v>
          </cell>
        </row>
        <row r="216">
          <cell r="A216" t="str">
            <v>536200402000</v>
          </cell>
          <cell r="B216">
            <v>2732</v>
          </cell>
        </row>
        <row r="217">
          <cell r="A217" t="str">
            <v>536200401995</v>
          </cell>
          <cell r="B217">
            <v>2828</v>
          </cell>
        </row>
        <row r="218">
          <cell r="A218" t="str">
            <v>536200802000</v>
          </cell>
          <cell r="B218">
            <v>15392</v>
          </cell>
        </row>
        <row r="219">
          <cell r="A219" t="str">
            <v>536200801995</v>
          </cell>
          <cell r="B219">
            <v>17119</v>
          </cell>
        </row>
        <row r="220">
          <cell r="A220" t="str">
            <v>536201202000</v>
          </cell>
          <cell r="B220">
            <v>13407</v>
          </cell>
        </row>
        <row r="221">
          <cell r="A221" t="str">
            <v>536201201995</v>
          </cell>
          <cell r="B221">
            <v>13615</v>
          </cell>
        </row>
        <row r="222">
          <cell r="A222" t="str">
            <v>536201602000</v>
          </cell>
          <cell r="B222">
            <v>3019</v>
          </cell>
        </row>
        <row r="223">
          <cell r="A223" t="str">
            <v>536201601995</v>
          </cell>
          <cell r="B223">
            <v>3041</v>
          </cell>
        </row>
        <row r="224">
          <cell r="A224" t="str">
            <v>536202002000</v>
          </cell>
          <cell r="B224">
            <v>7064</v>
          </cell>
        </row>
        <row r="225">
          <cell r="A225" t="str">
            <v>536202001995</v>
          </cell>
          <cell r="B225">
            <v>6472</v>
          </cell>
        </row>
        <row r="226">
          <cell r="A226" t="str">
            <v>536202402000</v>
          </cell>
          <cell r="B226">
            <v>17496</v>
          </cell>
        </row>
        <row r="227">
          <cell r="A227" t="str">
            <v>536202401995</v>
          </cell>
          <cell r="B227">
            <v>14199</v>
          </cell>
        </row>
        <row r="228">
          <cell r="A228" t="str">
            <v>536202802000</v>
          </cell>
          <cell r="B228">
            <v>20476</v>
          </cell>
        </row>
        <row r="229">
          <cell r="A229" t="str">
            <v>536202801995</v>
          </cell>
          <cell r="B229">
            <v>18742</v>
          </cell>
        </row>
        <row r="230">
          <cell r="A230" t="str">
            <v>536203202000</v>
          </cell>
          <cell r="B230">
            <v>14375</v>
          </cell>
        </row>
        <row r="231">
          <cell r="A231" t="str">
            <v>536203201995</v>
          </cell>
          <cell r="B231">
            <v>13375</v>
          </cell>
        </row>
        <row r="232">
          <cell r="A232" t="str">
            <v>536203602000</v>
          </cell>
          <cell r="B232">
            <v>10411</v>
          </cell>
        </row>
        <row r="233">
          <cell r="A233" t="str">
            <v>536203601995</v>
          </cell>
          <cell r="B233">
            <v>9405</v>
          </cell>
        </row>
        <row r="234">
          <cell r="A234" t="str">
            <v>536204002000</v>
          </cell>
          <cell r="B234">
            <v>12464</v>
          </cell>
        </row>
        <row r="235">
          <cell r="A235" t="str">
            <v>536204001995</v>
          </cell>
          <cell r="B235">
            <v>12068</v>
          </cell>
        </row>
        <row r="236">
          <cell r="A236" t="str">
            <v>536600002000</v>
          </cell>
          <cell r="B236">
            <v>46309</v>
          </cell>
        </row>
        <row r="237">
          <cell r="A237" t="str">
            <v>536600001995</v>
          </cell>
          <cell r="B237">
            <v>44242</v>
          </cell>
        </row>
        <row r="238">
          <cell r="A238" t="str">
            <v>536600402000</v>
          </cell>
          <cell r="B238">
            <v>3585</v>
          </cell>
        </row>
        <row r="239">
          <cell r="A239" t="str">
            <v>536600401995</v>
          </cell>
          <cell r="B239">
            <v>3553</v>
          </cell>
        </row>
        <row r="240">
          <cell r="A240" t="str">
            <v>536600802000</v>
          </cell>
          <cell r="B240">
            <v>1536</v>
          </cell>
        </row>
        <row r="241">
          <cell r="A241" t="str">
            <v>536600801995</v>
          </cell>
          <cell r="B241">
            <v>1360</v>
          </cell>
        </row>
        <row r="242">
          <cell r="A242" t="str">
            <v>536601202000</v>
          </cell>
          <cell r="B242">
            <v>555</v>
          </cell>
        </row>
        <row r="243">
          <cell r="A243" t="str">
            <v>536601201995</v>
          </cell>
          <cell r="B243">
            <v>478</v>
          </cell>
        </row>
        <row r="244">
          <cell r="A244" t="str">
            <v>536601602000</v>
          </cell>
          <cell r="B244">
            <v>17786</v>
          </cell>
        </row>
        <row r="245">
          <cell r="A245" t="str">
            <v>536601601995</v>
          </cell>
          <cell r="B245">
            <v>17834</v>
          </cell>
        </row>
        <row r="246">
          <cell r="A246" t="str">
            <v>536602002000</v>
          </cell>
          <cell r="B246">
            <v>2223</v>
          </cell>
        </row>
        <row r="247">
          <cell r="A247" t="str">
            <v>536602001995</v>
          </cell>
          <cell r="B247">
            <v>2278</v>
          </cell>
        </row>
        <row r="248">
          <cell r="A248" t="str">
            <v>536602402000</v>
          </cell>
          <cell r="B248">
            <v>2954</v>
          </cell>
        </row>
        <row r="249">
          <cell r="A249" t="str">
            <v>536602401995</v>
          </cell>
          <cell r="B249">
            <v>2601</v>
          </cell>
        </row>
        <row r="250">
          <cell r="A250" t="str">
            <v>536602802000</v>
          </cell>
          <cell r="B250">
            <v>5627</v>
          </cell>
        </row>
        <row r="251">
          <cell r="A251" t="str">
            <v>536602801995</v>
          </cell>
          <cell r="B251">
            <v>4870</v>
          </cell>
        </row>
        <row r="252">
          <cell r="A252" t="str">
            <v>536603202000</v>
          </cell>
          <cell r="B252">
            <v>1273</v>
          </cell>
        </row>
        <row r="253">
          <cell r="A253" t="str">
            <v>536603201995</v>
          </cell>
          <cell r="B253">
            <v>1363</v>
          </cell>
        </row>
        <row r="254">
          <cell r="A254" t="str">
            <v>536603602000</v>
          </cell>
          <cell r="B254">
            <v>3390</v>
          </cell>
        </row>
        <row r="255">
          <cell r="A255" t="str">
            <v>536603601995</v>
          </cell>
          <cell r="B255">
            <v>3575</v>
          </cell>
        </row>
        <row r="256">
          <cell r="A256" t="str">
            <v>536604002000</v>
          </cell>
          <cell r="B256">
            <v>2985</v>
          </cell>
        </row>
        <row r="257">
          <cell r="A257" t="str">
            <v>536604001995</v>
          </cell>
          <cell r="B257">
            <v>2253</v>
          </cell>
        </row>
        <row r="258">
          <cell r="A258" t="str">
            <v>536604402000</v>
          </cell>
          <cell r="B258">
            <v>4395</v>
          </cell>
        </row>
        <row r="259">
          <cell r="A259" t="str">
            <v>536604401995</v>
          </cell>
          <cell r="B259">
            <v>4077</v>
          </cell>
        </row>
        <row r="260">
          <cell r="A260" t="str">
            <v>537000002000</v>
          </cell>
          <cell r="B260">
            <v>50982</v>
          </cell>
        </row>
        <row r="261">
          <cell r="A261" t="str">
            <v>537000001995</v>
          </cell>
          <cell r="B261">
            <v>50784</v>
          </cell>
        </row>
        <row r="262">
          <cell r="A262" t="str">
            <v>537000402000</v>
          </cell>
          <cell r="B262">
            <v>10230</v>
          </cell>
        </row>
        <row r="263">
          <cell r="A263" t="str">
            <v>537000401995</v>
          </cell>
          <cell r="B263">
            <v>9457</v>
          </cell>
        </row>
        <row r="264">
          <cell r="A264" t="str">
            <v>537000802000</v>
          </cell>
          <cell r="B264">
            <v>2361</v>
          </cell>
        </row>
        <row r="265">
          <cell r="A265" t="str">
            <v>537000801995</v>
          </cell>
          <cell r="B265">
            <v>2303</v>
          </cell>
        </row>
        <row r="266">
          <cell r="A266" t="str">
            <v>537001202000</v>
          </cell>
          <cell r="B266">
            <v>6816</v>
          </cell>
        </row>
        <row r="267">
          <cell r="A267" t="str">
            <v>537001201995</v>
          </cell>
          <cell r="B267">
            <v>5966</v>
          </cell>
        </row>
        <row r="268">
          <cell r="A268" t="str">
            <v>537001602000</v>
          </cell>
          <cell r="B268">
            <v>12818</v>
          </cell>
        </row>
        <row r="269">
          <cell r="A269" t="str">
            <v>537001601995</v>
          </cell>
          <cell r="B269">
            <v>12262</v>
          </cell>
        </row>
        <row r="270">
          <cell r="A270" t="str">
            <v>537002002000</v>
          </cell>
          <cell r="B270">
            <v>5726</v>
          </cell>
        </row>
        <row r="271">
          <cell r="A271" t="str">
            <v>537002001995</v>
          </cell>
          <cell r="B271">
            <v>7836</v>
          </cell>
        </row>
        <row r="272">
          <cell r="A272" t="str">
            <v>537002402000</v>
          </cell>
          <cell r="B272">
            <v>898</v>
          </cell>
        </row>
        <row r="273">
          <cell r="A273" t="str">
            <v>537002401995</v>
          </cell>
          <cell r="B273">
            <v>802</v>
          </cell>
        </row>
        <row r="274">
          <cell r="A274" t="str">
            <v>537002802000</v>
          </cell>
          <cell r="B274">
            <v>4505</v>
          </cell>
        </row>
        <row r="275">
          <cell r="A275" t="str">
            <v>537002801995</v>
          </cell>
          <cell r="B275">
            <v>4408</v>
          </cell>
        </row>
        <row r="276">
          <cell r="A276" t="str">
            <v>537003202000</v>
          </cell>
          <cell r="B276">
            <v>977</v>
          </cell>
        </row>
        <row r="277">
          <cell r="A277" t="str">
            <v>537003201995</v>
          </cell>
          <cell r="B277">
            <v>681</v>
          </cell>
        </row>
        <row r="278">
          <cell r="A278" t="str">
            <v>537003602000</v>
          </cell>
          <cell r="B278">
            <v>1838</v>
          </cell>
        </row>
        <row r="279">
          <cell r="A279" t="str">
            <v>537003601995</v>
          </cell>
          <cell r="B279">
            <v>2136</v>
          </cell>
        </row>
        <row r="280">
          <cell r="A280" t="str">
            <v>537004002000</v>
          </cell>
          <cell r="B280">
            <v>4813</v>
          </cell>
        </row>
        <row r="281">
          <cell r="A281" t="str">
            <v>537004001995</v>
          </cell>
          <cell r="B281">
            <v>4933</v>
          </cell>
        </row>
        <row r="282">
          <cell r="A282" t="str">
            <v>537400002000</v>
          </cell>
          <cell r="B282">
            <v>87440</v>
          </cell>
        </row>
        <row r="283">
          <cell r="A283" t="str">
            <v>537400001995</v>
          </cell>
          <cell r="B283">
            <v>83149</v>
          </cell>
        </row>
        <row r="284">
          <cell r="A284" t="str">
            <v>537400402000</v>
          </cell>
          <cell r="B284">
            <v>5914</v>
          </cell>
        </row>
        <row r="285">
          <cell r="A285" t="str">
            <v>537400401995</v>
          </cell>
          <cell r="B285">
            <v>6156</v>
          </cell>
        </row>
        <row r="286">
          <cell r="A286" t="str">
            <v>537400802000</v>
          </cell>
          <cell r="B286">
            <v>6352</v>
          </cell>
        </row>
        <row r="287">
          <cell r="A287" t="str">
            <v>537400801995</v>
          </cell>
          <cell r="B287">
            <v>6112</v>
          </cell>
        </row>
        <row r="288">
          <cell r="A288" t="str">
            <v>537401202000</v>
          </cell>
          <cell r="B288">
            <v>22801</v>
          </cell>
        </row>
        <row r="289">
          <cell r="A289" t="str">
            <v>537401201995</v>
          </cell>
          <cell r="B289">
            <v>21938</v>
          </cell>
        </row>
        <row r="290">
          <cell r="A290" t="str">
            <v>537401602000</v>
          </cell>
          <cell r="B290">
            <v>3667</v>
          </cell>
        </row>
        <row r="291">
          <cell r="A291" t="str">
            <v>537401601995</v>
          </cell>
          <cell r="B291">
            <v>3015</v>
          </cell>
        </row>
        <row r="292">
          <cell r="A292" t="str">
            <v>537402002000</v>
          </cell>
          <cell r="B292">
            <v>4883</v>
          </cell>
        </row>
        <row r="293">
          <cell r="A293" t="str">
            <v>537402001995</v>
          </cell>
          <cell r="B293">
            <v>4933</v>
          </cell>
        </row>
        <row r="294">
          <cell r="A294" t="str">
            <v>537402402000</v>
          </cell>
          <cell r="B294">
            <v>3667</v>
          </cell>
        </row>
        <row r="295">
          <cell r="A295" t="str">
            <v>537402401995</v>
          </cell>
          <cell r="B295">
            <v>3695</v>
          </cell>
        </row>
        <row r="296">
          <cell r="A296" t="str">
            <v>537402802000</v>
          </cell>
          <cell r="B296">
            <v>3461</v>
          </cell>
        </row>
        <row r="297">
          <cell r="A297" t="str">
            <v>537402801995</v>
          </cell>
          <cell r="B297">
            <v>2862</v>
          </cell>
        </row>
        <row r="298">
          <cell r="A298" t="str">
            <v>537403202000</v>
          </cell>
          <cell r="B298">
            <v>3449</v>
          </cell>
        </row>
        <row r="299">
          <cell r="A299" t="str">
            <v>537403201995</v>
          </cell>
          <cell r="B299">
            <v>3174</v>
          </cell>
        </row>
        <row r="300">
          <cell r="A300" t="str">
            <v>537403602000</v>
          </cell>
          <cell r="B300">
            <v>7359</v>
          </cell>
        </row>
        <row r="301">
          <cell r="A301" t="str">
            <v>537403601995</v>
          </cell>
          <cell r="B301">
            <v>7186</v>
          </cell>
        </row>
        <row r="302">
          <cell r="A302" t="str">
            <v>537404002000</v>
          </cell>
          <cell r="B302">
            <v>4552</v>
          </cell>
        </row>
        <row r="303">
          <cell r="A303" t="str">
            <v>537404001995</v>
          </cell>
          <cell r="B303">
            <v>4014</v>
          </cell>
        </row>
        <row r="304">
          <cell r="A304" t="str">
            <v>537404402000</v>
          </cell>
          <cell r="B304">
            <v>4840</v>
          </cell>
        </row>
        <row r="305">
          <cell r="A305" t="str">
            <v>537404401995</v>
          </cell>
          <cell r="B305">
            <v>4996</v>
          </cell>
        </row>
        <row r="306">
          <cell r="A306" t="str">
            <v>537404802000</v>
          </cell>
          <cell r="B306">
            <v>9172</v>
          </cell>
        </row>
        <row r="307">
          <cell r="A307" t="str">
            <v>537404801995</v>
          </cell>
          <cell r="B307">
            <v>8112</v>
          </cell>
        </row>
        <row r="308">
          <cell r="A308" t="str">
            <v>537405202000</v>
          </cell>
          <cell r="B308">
            <v>7323</v>
          </cell>
        </row>
        <row r="309">
          <cell r="A309" t="str">
            <v>537405201995</v>
          </cell>
          <cell r="B309">
            <v>6956</v>
          </cell>
        </row>
        <row r="310">
          <cell r="A310" t="str">
            <v>537800002000</v>
          </cell>
          <cell r="B310">
            <v>65749</v>
          </cell>
        </row>
        <row r="311">
          <cell r="A311" t="str">
            <v>537800001995</v>
          </cell>
          <cell r="B311">
            <v>63668</v>
          </cell>
        </row>
        <row r="312">
          <cell r="A312" t="str">
            <v>537800402000</v>
          </cell>
          <cell r="B312">
            <v>31273</v>
          </cell>
        </row>
        <row r="313">
          <cell r="A313" t="str">
            <v>537800401995</v>
          </cell>
          <cell r="B313">
            <v>30426</v>
          </cell>
        </row>
        <row r="314">
          <cell r="A314" t="str">
            <v>537800802000</v>
          </cell>
          <cell r="B314">
            <v>5575</v>
          </cell>
        </row>
        <row r="315">
          <cell r="A315" t="str">
            <v>537800801995</v>
          </cell>
          <cell r="B315">
            <v>5107</v>
          </cell>
        </row>
        <row r="316">
          <cell r="A316" t="str">
            <v>537801202000</v>
          </cell>
          <cell r="B316">
            <v>3036</v>
          </cell>
        </row>
        <row r="317">
          <cell r="A317" t="str">
            <v>537801201995</v>
          </cell>
          <cell r="B317">
            <v>2618</v>
          </cell>
        </row>
        <row r="318">
          <cell r="A318" t="str">
            <v>537801602000</v>
          </cell>
          <cell r="B318">
            <v>4203</v>
          </cell>
        </row>
        <row r="319">
          <cell r="A319" t="str">
            <v>537801601995</v>
          </cell>
          <cell r="B319">
            <v>4317</v>
          </cell>
        </row>
        <row r="320">
          <cell r="A320" t="str">
            <v>537802002000</v>
          </cell>
          <cell r="B320">
            <v>1258</v>
          </cell>
        </row>
        <row r="321">
          <cell r="A321" t="str">
            <v>537802001995</v>
          </cell>
          <cell r="B321">
            <v>1342</v>
          </cell>
        </row>
        <row r="322">
          <cell r="A322" t="str">
            <v>537802402000</v>
          </cell>
          <cell r="B322">
            <v>5580</v>
          </cell>
        </row>
        <row r="323">
          <cell r="A323" t="str">
            <v>537802401995</v>
          </cell>
          <cell r="B323">
            <v>5540</v>
          </cell>
        </row>
        <row r="324">
          <cell r="A324" t="str">
            <v>537802802000</v>
          </cell>
          <cell r="B324">
            <v>5088</v>
          </cell>
        </row>
        <row r="325">
          <cell r="A325" t="str">
            <v>537802801995</v>
          </cell>
          <cell r="B325">
            <v>4894</v>
          </cell>
        </row>
        <row r="326">
          <cell r="A326" t="str">
            <v>537803202000</v>
          </cell>
          <cell r="B326">
            <v>9736</v>
          </cell>
        </row>
        <row r="327">
          <cell r="A327" t="str">
            <v>537803201995</v>
          </cell>
          <cell r="B327">
            <v>9424</v>
          </cell>
        </row>
        <row r="328">
          <cell r="A328" t="str">
            <v>538200002000</v>
          </cell>
          <cell r="B328">
            <v>126940</v>
          </cell>
        </row>
        <row r="329">
          <cell r="A329" t="str">
            <v>538200001995</v>
          </cell>
          <cell r="B329">
            <v>118175</v>
          </cell>
        </row>
        <row r="330">
          <cell r="A330" t="str">
            <v>538200402000</v>
          </cell>
          <cell r="B330">
            <v>2748</v>
          </cell>
        </row>
        <row r="331">
          <cell r="A331" t="str">
            <v>538200401995</v>
          </cell>
          <cell r="B331">
            <v>2675</v>
          </cell>
        </row>
        <row r="332">
          <cell r="A332" t="str">
            <v>538200802000</v>
          </cell>
          <cell r="B332">
            <v>6555</v>
          </cell>
        </row>
        <row r="333">
          <cell r="A333" t="str">
            <v>538200801995</v>
          </cell>
          <cell r="B333">
            <v>6379</v>
          </cell>
        </row>
        <row r="334">
          <cell r="A334" t="str">
            <v>538201202000</v>
          </cell>
          <cell r="B334">
            <v>6279</v>
          </cell>
        </row>
        <row r="335">
          <cell r="A335" t="str">
            <v>538201201995</v>
          </cell>
          <cell r="B335">
            <v>5435</v>
          </cell>
        </row>
        <row r="336">
          <cell r="A336" t="str">
            <v>538201602000</v>
          </cell>
          <cell r="B336">
            <v>4626</v>
          </cell>
        </row>
        <row r="337">
          <cell r="A337" t="str">
            <v>538201601995</v>
          </cell>
          <cell r="B337">
            <v>5101</v>
          </cell>
        </row>
        <row r="338">
          <cell r="A338" t="str">
            <v>538202002000</v>
          </cell>
          <cell r="B338">
            <v>9542</v>
          </cell>
        </row>
        <row r="339">
          <cell r="A339" t="str">
            <v>538202001995</v>
          </cell>
          <cell r="B339">
            <v>8484</v>
          </cell>
        </row>
        <row r="340">
          <cell r="A340" t="str">
            <v>538202402000</v>
          </cell>
          <cell r="B340">
            <v>8972</v>
          </cell>
        </row>
        <row r="341">
          <cell r="A341" t="str">
            <v>538202401995</v>
          </cell>
          <cell r="B341">
            <v>7994</v>
          </cell>
        </row>
        <row r="342">
          <cell r="A342" t="str">
            <v>538202802000</v>
          </cell>
          <cell r="B342">
            <v>6184</v>
          </cell>
        </row>
        <row r="343">
          <cell r="A343" t="str">
            <v>538202801995</v>
          </cell>
          <cell r="B343">
            <v>5211</v>
          </cell>
        </row>
        <row r="344">
          <cell r="A344" t="str">
            <v>538203202000</v>
          </cell>
          <cell r="B344">
            <v>6552</v>
          </cell>
        </row>
        <row r="345">
          <cell r="A345" t="str">
            <v>538203201995</v>
          </cell>
          <cell r="B345">
            <v>6135</v>
          </cell>
        </row>
        <row r="346">
          <cell r="A346" t="str">
            <v>538203602000</v>
          </cell>
          <cell r="B346">
            <v>2639</v>
          </cell>
        </row>
        <row r="347">
          <cell r="A347" t="str">
            <v>538203601995</v>
          </cell>
          <cell r="B347">
            <v>2280</v>
          </cell>
        </row>
        <row r="348">
          <cell r="A348" t="str">
            <v>538204002000</v>
          </cell>
          <cell r="B348">
            <v>2707</v>
          </cell>
        </row>
        <row r="349">
          <cell r="A349" t="str">
            <v>538204001995</v>
          </cell>
          <cell r="B349">
            <v>2569</v>
          </cell>
        </row>
        <row r="350">
          <cell r="A350" t="str">
            <v>538204402000</v>
          </cell>
          <cell r="B350">
            <v>5541</v>
          </cell>
        </row>
        <row r="351">
          <cell r="A351" t="str">
            <v>538204401995</v>
          </cell>
          <cell r="B351">
            <v>5321</v>
          </cell>
        </row>
        <row r="352">
          <cell r="A352" t="str">
            <v>538204802000</v>
          </cell>
          <cell r="B352">
            <v>4572</v>
          </cell>
        </row>
        <row r="353">
          <cell r="A353" t="str">
            <v>538204801995</v>
          </cell>
          <cell r="B353">
            <v>4250</v>
          </cell>
        </row>
        <row r="354">
          <cell r="A354" t="str">
            <v>538205202000</v>
          </cell>
          <cell r="B354">
            <v>1684</v>
          </cell>
        </row>
        <row r="355">
          <cell r="A355" t="str">
            <v>538205201995</v>
          </cell>
          <cell r="B355">
            <v>1912</v>
          </cell>
        </row>
        <row r="356">
          <cell r="A356" t="str">
            <v>538205602000</v>
          </cell>
          <cell r="B356">
            <v>12524</v>
          </cell>
        </row>
        <row r="357">
          <cell r="A357" t="str">
            <v>538205601995</v>
          </cell>
          <cell r="B357">
            <v>11745</v>
          </cell>
        </row>
        <row r="358">
          <cell r="A358" t="str">
            <v>538206002000</v>
          </cell>
          <cell r="B358">
            <v>16994</v>
          </cell>
        </row>
        <row r="359">
          <cell r="A359" t="str">
            <v>538206001995</v>
          </cell>
          <cell r="B359">
            <v>16128</v>
          </cell>
        </row>
        <row r="360">
          <cell r="A360" t="str">
            <v>538206402000</v>
          </cell>
          <cell r="B360">
            <v>1938</v>
          </cell>
        </row>
        <row r="361">
          <cell r="A361" t="str">
            <v>538206401995</v>
          </cell>
          <cell r="B361">
            <v>1663</v>
          </cell>
        </row>
        <row r="362">
          <cell r="A362" t="str">
            <v>538206802000</v>
          </cell>
          <cell r="B362">
            <v>22448</v>
          </cell>
        </row>
        <row r="363">
          <cell r="A363" t="str">
            <v>538206801995</v>
          </cell>
          <cell r="B363">
            <v>20608</v>
          </cell>
        </row>
        <row r="364">
          <cell r="A364" t="str">
            <v>538207202000</v>
          </cell>
          <cell r="B364">
            <v>1965</v>
          </cell>
        </row>
        <row r="365">
          <cell r="A365" t="str">
            <v>538207201995</v>
          </cell>
          <cell r="B365">
            <v>1988</v>
          </cell>
        </row>
        <row r="366">
          <cell r="A366" t="str">
            <v>538207602000</v>
          </cell>
          <cell r="B366">
            <v>2470</v>
          </cell>
        </row>
        <row r="367">
          <cell r="A367" t="str">
            <v>538207601995</v>
          </cell>
          <cell r="B367">
            <v>2297</v>
          </cell>
        </row>
        <row r="368">
          <cell r="A368" t="str">
            <v>550000002000</v>
          </cell>
          <cell r="B368">
            <v>755599</v>
          </cell>
        </row>
        <row r="369">
          <cell r="A369" t="str">
            <v>550000001995</v>
          </cell>
          <cell r="B369">
            <v>753198</v>
          </cell>
        </row>
        <row r="370">
          <cell r="A370" t="str">
            <v>551200002000</v>
          </cell>
          <cell r="B370">
            <v>30836</v>
          </cell>
        </row>
        <row r="371">
          <cell r="A371" t="str">
            <v>551200001995</v>
          </cell>
          <cell r="B371">
            <v>31201</v>
          </cell>
        </row>
        <row r="372">
          <cell r="A372" t="str">
            <v>551300002000</v>
          </cell>
          <cell r="B372">
            <v>73230</v>
          </cell>
        </row>
        <row r="373">
          <cell r="A373" t="str">
            <v>551300001995</v>
          </cell>
          <cell r="B373">
            <v>86318</v>
          </cell>
        </row>
        <row r="374">
          <cell r="A374" t="str">
            <v>551500002000</v>
          </cell>
          <cell r="B374">
            <v>126914</v>
          </cell>
        </row>
        <row r="375">
          <cell r="A375" t="str">
            <v>551500001995</v>
          </cell>
          <cell r="B375">
            <v>116935</v>
          </cell>
        </row>
        <row r="376">
          <cell r="A376" t="str">
            <v>555400002000</v>
          </cell>
          <cell r="B376">
            <v>114177</v>
          </cell>
        </row>
        <row r="377">
          <cell r="A377" t="str">
            <v>555400001995</v>
          </cell>
          <cell r="B377">
            <v>106676</v>
          </cell>
        </row>
        <row r="378">
          <cell r="A378" t="str">
            <v>555400402000</v>
          </cell>
          <cell r="B378">
            <v>13490</v>
          </cell>
        </row>
        <row r="379">
          <cell r="A379" t="str">
            <v>555400401995</v>
          </cell>
          <cell r="B379">
            <v>12942</v>
          </cell>
        </row>
        <row r="380">
          <cell r="A380" t="str">
            <v>555400802000</v>
          </cell>
          <cell r="B380">
            <v>30984</v>
          </cell>
        </row>
        <row r="381">
          <cell r="A381" t="str">
            <v>555400801995</v>
          </cell>
          <cell r="B381">
            <v>27966</v>
          </cell>
        </row>
        <row r="382">
          <cell r="A382" t="str">
            <v>555401202000</v>
          </cell>
          <cell r="B382">
            <v>13737</v>
          </cell>
        </row>
        <row r="383">
          <cell r="A383" t="str">
            <v>555401201995</v>
          </cell>
          <cell r="B383">
            <v>13039</v>
          </cell>
        </row>
        <row r="384">
          <cell r="A384" t="str">
            <v>555401602000</v>
          </cell>
          <cell r="B384">
            <v>4465</v>
          </cell>
        </row>
        <row r="385">
          <cell r="A385" t="str">
            <v>555401601995</v>
          </cell>
          <cell r="B385">
            <v>4081</v>
          </cell>
        </row>
        <row r="386">
          <cell r="A386" t="str">
            <v>555402002000</v>
          </cell>
          <cell r="B386">
            <v>15176</v>
          </cell>
        </row>
        <row r="387">
          <cell r="A387" t="str">
            <v>555402001995</v>
          </cell>
          <cell r="B387">
            <v>13024</v>
          </cell>
        </row>
        <row r="388">
          <cell r="A388" t="str">
            <v>555402402000</v>
          </cell>
          <cell r="B388">
            <v>1515</v>
          </cell>
        </row>
        <row r="389">
          <cell r="A389" t="str">
            <v>555402401995</v>
          </cell>
          <cell r="B389">
            <v>1465</v>
          </cell>
        </row>
        <row r="390">
          <cell r="A390" t="str">
            <v>555402802000</v>
          </cell>
          <cell r="B390">
            <v>1528</v>
          </cell>
        </row>
        <row r="391">
          <cell r="A391" t="str">
            <v>555402801995</v>
          </cell>
          <cell r="B391">
            <v>1359</v>
          </cell>
        </row>
        <row r="392">
          <cell r="A392" t="str">
            <v>555403202000</v>
          </cell>
          <cell r="B392">
            <v>2670</v>
          </cell>
        </row>
        <row r="393">
          <cell r="A393" t="str">
            <v>555403201995</v>
          </cell>
          <cell r="B393">
            <v>2544</v>
          </cell>
        </row>
        <row r="394">
          <cell r="A394" t="str">
            <v>555403602000</v>
          </cell>
          <cell r="B394">
            <v>1533</v>
          </cell>
        </row>
        <row r="395">
          <cell r="A395" t="str">
            <v>555403601995</v>
          </cell>
          <cell r="B395">
            <v>1363</v>
          </cell>
        </row>
        <row r="396">
          <cell r="A396" t="str">
            <v>555404002000</v>
          </cell>
          <cell r="B396">
            <v>1973</v>
          </cell>
        </row>
        <row r="397">
          <cell r="A397" t="str">
            <v>555404001995</v>
          </cell>
          <cell r="B397">
            <v>1765</v>
          </cell>
        </row>
        <row r="398">
          <cell r="A398" t="str">
            <v>555404402000</v>
          </cell>
          <cell r="B398">
            <v>3328</v>
          </cell>
        </row>
        <row r="399">
          <cell r="A399" t="str">
            <v>555404401995</v>
          </cell>
          <cell r="B399">
            <v>3570</v>
          </cell>
        </row>
        <row r="400">
          <cell r="A400" t="str">
            <v>555404802000</v>
          </cell>
          <cell r="B400">
            <v>4666</v>
          </cell>
        </row>
        <row r="401">
          <cell r="A401" t="str">
            <v>555404801995</v>
          </cell>
          <cell r="B401">
            <v>4396</v>
          </cell>
        </row>
        <row r="402">
          <cell r="A402" t="str">
            <v>555405202000</v>
          </cell>
          <cell r="B402">
            <v>1835</v>
          </cell>
        </row>
        <row r="403">
          <cell r="A403" t="str">
            <v>555405201995</v>
          </cell>
          <cell r="B403">
            <v>1933</v>
          </cell>
        </row>
        <row r="404">
          <cell r="A404" t="str">
            <v>555405602000</v>
          </cell>
          <cell r="B404">
            <v>6341</v>
          </cell>
        </row>
        <row r="405">
          <cell r="A405" t="str">
            <v>555405601995</v>
          </cell>
          <cell r="B405">
            <v>6463</v>
          </cell>
        </row>
        <row r="406">
          <cell r="A406" t="str">
            <v>555406002000</v>
          </cell>
          <cell r="B406">
            <v>2618</v>
          </cell>
        </row>
        <row r="407">
          <cell r="A407" t="str">
            <v>555406001995</v>
          </cell>
          <cell r="B407">
            <v>2497</v>
          </cell>
        </row>
        <row r="408">
          <cell r="A408" t="str">
            <v>555406402000</v>
          </cell>
          <cell r="B408">
            <v>1996</v>
          </cell>
        </row>
        <row r="409">
          <cell r="A409" t="str">
            <v>555406401995</v>
          </cell>
          <cell r="B409">
            <v>1895</v>
          </cell>
        </row>
        <row r="410">
          <cell r="A410" t="str">
            <v>555406802000</v>
          </cell>
          <cell r="B410">
            <v>6322</v>
          </cell>
        </row>
        <row r="411">
          <cell r="A411" t="str">
            <v>555406801995</v>
          </cell>
          <cell r="B411">
            <v>6374</v>
          </cell>
        </row>
        <row r="412">
          <cell r="A412" t="str">
            <v>555800002000</v>
          </cell>
          <cell r="B412">
            <v>51624</v>
          </cell>
        </row>
        <row r="413">
          <cell r="A413" t="str">
            <v>555800001995</v>
          </cell>
          <cell r="B413">
            <v>48699</v>
          </cell>
        </row>
        <row r="414">
          <cell r="A414" t="str">
            <v>555800402000</v>
          </cell>
          <cell r="B414">
            <v>3016</v>
          </cell>
        </row>
        <row r="415">
          <cell r="A415" t="str">
            <v>555800401995</v>
          </cell>
          <cell r="B415">
            <v>2580</v>
          </cell>
        </row>
        <row r="416">
          <cell r="A416" t="str">
            <v>555800802000</v>
          </cell>
          <cell r="B416">
            <v>2336</v>
          </cell>
        </row>
        <row r="417">
          <cell r="A417" t="str">
            <v>555800801995</v>
          </cell>
          <cell r="B417">
            <v>2372</v>
          </cell>
        </row>
        <row r="418">
          <cell r="A418" t="str">
            <v>555801202000</v>
          </cell>
          <cell r="B418">
            <v>14402</v>
          </cell>
        </row>
        <row r="419">
          <cell r="A419" t="str">
            <v>555801201995</v>
          </cell>
          <cell r="B419">
            <v>13630</v>
          </cell>
        </row>
        <row r="420">
          <cell r="A420" t="str">
            <v>555801602000</v>
          </cell>
          <cell r="B420">
            <v>11213</v>
          </cell>
        </row>
        <row r="421">
          <cell r="A421" t="str">
            <v>555801601995</v>
          </cell>
          <cell r="B421">
            <v>11208</v>
          </cell>
        </row>
        <row r="422">
          <cell r="A422" t="str">
            <v>555802002000</v>
          </cell>
          <cell r="B422">
            <v>1987</v>
          </cell>
        </row>
        <row r="423">
          <cell r="A423" t="str">
            <v>555802001995</v>
          </cell>
          <cell r="B423">
            <v>1685</v>
          </cell>
        </row>
        <row r="424">
          <cell r="A424" t="str">
            <v>555802402000</v>
          </cell>
          <cell r="B424">
            <v>6137</v>
          </cell>
        </row>
        <row r="425">
          <cell r="A425" t="str">
            <v>555802401995</v>
          </cell>
          <cell r="B425">
            <v>5687</v>
          </cell>
        </row>
        <row r="426">
          <cell r="A426" t="str">
            <v>555802802000</v>
          </cell>
          <cell r="B426">
            <v>2154</v>
          </cell>
        </row>
        <row r="427">
          <cell r="A427" t="str">
            <v>555802801995</v>
          </cell>
          <cell r="B427">
            <v>2150</v>
          </cell>
        </row>
        <row r="428">
          <cell r="A428" t="str">
            <v>555803202000</v>
          </cell>
          <cell r="B428">
            <v>3360</v>
          </cell>
        </row>
        <row r="429">
          <cell r="A429" t="str">
            <v>555803201995</v>
          </cell>
          <cell r="B429">
            <v>3188</v>
          </cell>
        </row>
        <row r="430">
          <cell r="A430" t="str">
            <v>555803602000</v>
          </cell>
          <cell r="B430">
            <v>1903</v>
          </cell>
        </row>
        <row r="431">
          <cell r="A431" t="str">
            <v>555803601995</v>
          </cell>
          <cell r="B431">
            <v>1744</v>
          </cell>
        </row>
        <row r="432">
          <cell r="A432" t="str">
            <v>555804002000</v>
          </cell>
          <cell r="B432">
            <v>2107</v>
          </cell>
        </row>
        <row r="433">
          <cell r="A433" t="str">
            <v>555804001995</v>
          </cell>
          <cell r="B433">
            <v>1936</v>
          </cell>
        </row>
        <row r="434">
          <cell r="A434" t="str">
            <v>555804402000</v>
          </cell>
          <cell r="B434">
            <v>3009</v>
          </cell>
        </row>
        <row r="435">
          <cell r="A435" t="str">
            <v>555804401995</v>
          </cell>
          <cell r="B435">
            <v>2519</v>
          </cell>
        </row>
        <row r="436">
          <cell r="A436" t="str">
            <v>556200002000</v>
          </cell>
          <cell r="B436">
            <v>158834</v>
          </cell>
        </row>
        <row r="437">
          <cell r="A437" t="str">
            <v>556200001995</v>
          </cell>
          <cell r="B437">
            <v>165593</v>
          </cell>
        </row>
        <row r="438">
          <cell r="A438" t="str">
            <v>556200402000</v>
          </cell>
          <cell r="B438">
            <v>14519</v>
          </cell>
        </row>
        <row r="439">
          <cell r="A439" t="str">
            <v>556200401995</v>
          </cell>
          <cell r="B439">
            <v>13863</v>
          </cell>
        </row>
        <row r="440">
          <cell r="A440" t="str">
            <v>556200802000</v>
          </cell>
          <cell r="B440">
            <v>9427</v>
          </cell>
        </row>
        <row r="441">
          <cell r="A441" t="str">
            <v>556200801995</v>
          </cell>
          <cell r="B441">
            <v>9853</v>
          </cell>
        </row>
        <row r="442">
          <cell r="A442" t="str">
            <v>556201202000</v>
          </cell>
          <cell r="B442">
            <v>19162</v>
          </cell>
        </row>
        <row r="443">
          <cell r="A443" t="str">
            <v>556201201995</v>
          </cell>
          <cell r="B443">
            <v>18355</v>
          </cell>
        </row>
        <row r="444">
          <cell r="A444" t="str">
            <v>556201402000</v>
          </cell>
          <cell r="B444">
            <v>16246</v>
          </cell>
        </row>
        <row r="445">
          <cell r="A445" t="str">
            <v>556201401995</v>
          </cell>
          <cell r="B445">
            <v>16904</v>
          </cell>
        </row>
        <row r="446">
          <cell r="A446" t="str">
            <v>556201602000</v>
          </cell>
          <cell r="B446">
            <v>6516</v>
          </cell>
        </row>
        <row r="447">
          <cell r="A447" t="str">
            <v>556201601995</v>
          </cell>
          <cell r="B447">
            <v>6332</v>
          </cell>
        </row>
        <row r="448">
          <cell r="A448" t="str">
            <v>556202002000</v>
          </cell>
          <cell r="B448">
            <v>15720</v>
          </cell>
        </row>
        <row r="449">
          <cell r="A449" t="str">
            <v>556202001995</v>
          </cell>
          <cell r="B449">
            <v>19184</v>
          </cell>
        </row>
        <row r="450">
          <cell r="A450" t="str">
            <v>556202402000</v>
          </cell>
          <cell r="B450">
            <v>30510</v>
          </cell>
        </row>
        <row r="451">
          <cell r="A451" t="str">
            <v>556202401995</v>
          </cell>
          <cell r="B451">
            <v>30670</v>
          </cell>
        </row>
        <row r="452">
          <cell r="A452" t="str">
            <v>556202802000</v>
          </cell>
          <cell r="B452">
            <v>4625</v>
          </cell>
        </row>
        <row r="453">
          <cell r="A453" t="str">
            <v>556202801995</v>
          </cell>
          <cell r="B453">
            <v>5360</v>
          </cell>
        </row>
        <row r="454">
          <cell r="A454" t="str">
            <v>556203202000</v>
          </cell>
          <cell r="B454">
            <v>36697</v>
          </cell>
        </row>
        <row r="455">
          <cell r="A455" t="str">
            <v>556203201995</v>
          </cell>
          <cell r="B455">
            <v>39662</v>
          </cell>
        </row>
        <row r="456">
          <cell r="A456" t="str">
            <v>556203602000</v>
          </cell>
          <cell r="B456">
            <v>5412</v>
          </cell>
        </row>
        <row r="457">
          <cell r="A457" t="str">
            <v>556203601995</v>
          </cell>
          <cell r="B457">
            <v>5410</v>
          </cell>
        </row>
        <row r="458">
          <cell r="A458" t="str">
            <v>556600002000</v>
          </cell>
          <cell r="B458">
            <v>118389</v>
          </cell>
        </row>
        <row r="459">
          <cell r="A459" t="str">
            <v>556600001995</v>
          </cell>
          <cell r="B459">
            <v>116994</v>
          </cell>
        </row>
        <row r="460">
          <cell r="A460" t="str">
            <v>556600402000</v>
          </cell>
          <cell r="B460">
            <v>2786</v>
          </cell>
        </row>
        <row r="461">
          <cell r="A461" t="str">
            <v>556600401995</v>
          </cell>
          <cell r="B461">
            <v>2686</v>
          </cell>
        </row>
        <row r="462">
          <cell r="A462" t="str">
            <v>556600802000</v>
          </cell>
          <cell r="B462">
            <v>12057</v>
          </cell>
        </row>
        <row r="463">
          <cell r="A463" t="str">
            <v>556600801995</v>
          </cell>
          <cell r="B463">
            <v>11527</v>
          </cell>
        </row>
        <row r="464">
          <cell r="A464" t="str">
            <v>556601202000</v>
          </cell>
          <cell r="B464">
            <v>10575</v>
          </cell>
        </row>
        <row r="465">
          <cell r="A465" t="str">
            <v>556601201995</v>
          </cell>
          <cell r="B465">
            <v>9978</v>
          </cell>
        </row>
        <row r="466">
          <cell r="A466" t="str">
            <v>556601602000</v>
          </cell>
          <cell r="B466">
            <v>4276</v>
          </cell>
        </row>
        <row r="467">
          <cell r="A467" t="str">
            <v>556601601995</v>
          </cell>
          <cell r="B467">
            <v>4054</v>
          </cell>
        </row>
        <row r="468">
          <cell r="A468" t="str">
            <v>556602002000</v>
          </cell>
          <cell r="B468">
            <v>1185</v>
          </cell>
        </row>
        <row r="469">
          <cell r="A469" t="str">
            <v>556602001995</v>
          </cell>
          <cell r="B469">
            <v>1238</v>
          </cell>
        </row>
        <row r="470">
          <cell r="A470" t="str">
            <v>556602402000</v>
          </cell>
          <cell r="B470">
            <v>937</v>
          </cell>
        </row>
        <row r="471">
          <cell r="A471" t="str">
            <v>556602401995</v>
          </cell>
          <cell r="B471">
            <v>705</v>
          </cell>
        </row>
        <row r="472">
          <cell r="A472" t="str">
            <v>556602802000</v>
          </cell>
          <cell r="B472">
            <v>16032</v>
          </cell>
        </row>
        <row r="473">
          <cell r="A473" t="str">
            <v>556602801995</v>
          </cell>
          <cell r="B473">
            <v>15614</v>
          </cell>
        </row>
        <row r="474">
          <cell r="A474" t="str">
            <v>556603202000</v>
          </cell>
          <cell r="B474">
            <v>1274</v>
          </cell>
        </row>
        <row r="475">
          <cell r="A475" t="str">
            <v>556603201995</v>
          </cell>
          <cell r="B475">
            <v>1558</v>
          </cell>
        </row>
        <row r="476">
          <cell r="A476" t="str">
            <v>556603602000</v>
          </cell>
          <cell r="B476">
            <v>859</v>
          </cell>
        </row>
        <row r="477">
          <cell r="A477" t="str">
            <v>556603601995</v>
          </cell>
          <cell r="B477">
            <v>818</v>
          </cell>
        </row>
        <row r="478">
          <cell r="A478" t="str">
            <v>556604002000</v>
          </cell>
          <cell r="B478">
            <v>9511</v>
          </cell>
        </row>
        <row r="479">
          <cell r="A479" t="str">
            <v>556604001995</v>
          </cell>
          <cell r="B479">
            <v>9472</v>
          </cell>
        </row>
        <row r="480">
          <cell r="A480" t="str">
            <v>556604402000</v>
          </cell>
          <cell r="B480">
            <v>1333</v>
          </cell>
        </row>
        <row r="481">
          <cell r="A481" t="str">
            <v>556604401995</v>
          </cell>
          <cell r="B481">
            <v>1411</v>
          </cell>
        </row>
        <row r="482">
          <cell r="A482" t="str">
            <v>556604802000</v>
          </cell>
          <cell r="B482">
            <v>3654</v>
          </cell>
        </row>
        <row r="483">
          <cell r="A483" t="str">
            <v>556604801995</v>
          </cell>
          <cell r="B483">
            <v>3258</v>
          </cell>
        </row>
        <row r="484">
          <cell r="A484" t="str">
            <v>556605202000</v>
          </cell>
          <cell r="B484">
            <v>988</v>
          </cell>
        </row>
        <row r="485">
          <cell r="A485" t="str">
            <v>556605201995</v>
          </cell>
          <cell r="B485">
            <v>997</v>
          </cell>
        </row>
        <row r="486">
          <cell r="A486" t="str">
            <v>556605602000</v>
          </cell>
          <cell r="B486">
            <v>3301</v>
          </cell>
        </row>
        <row r="487">
          <cell r="A487" t="str">
            <v>556605601995</v>
          </cell>
          <cell r="B487">
            <v>2209</v>
          </cell>
        </row>
        <row r="488">
          <cell r="A488" t="str">
            <v>556606002000</v>
          </cell>
          <cell r="B488">
            <v>2453</v>
          </cell>
        </row>
        <row r="489">
          <cell r="A489" t="str">
            <v>556606001995</v>
          </cell>
          <cell r="B489">
            <v>2442</v>
          </cell>
        </row>
        <row r="490">
          <cell r="A490" t="str">
            <v>556606402000</v>
          </cell>
          <cell r="B490">
            <v>1894</v>
          </cell>
        </row>
        <row r="491">
          <cell r="A491" t="str">
            <v>556606401995</v>
          </cell>
          <cell r="B491">
            <v>1944</v>
          </cell>
        </row>
        <row r="492">
          <cell r="A492" t="str">
            <v>556606802000</v>
          </cell>
          <cell r="B492">
            <v>5402</v>
          </cell>
        </row>
        <row r="493">
          <cell r="A493" t="str">
            <v>556606801995</v>
          </cell>
          <cell r="B493">
            <v>4847</v>
          </cell>
        </row>
        <row r="494">
          <cell r="A494" t="str">
            <v>556607202000</v>
          </cell>
          <cell r="B494">
            <v>2112</v>
          </cell>
        </row>
        <row r="495">
          <cell r="A495" t="str">
            <v>556607201995</v>
          </cell>
          <cell r="B495">
            <v>2066</v>
          </cell>
        </row>
        <row r="496">
          <cell r="A496" t="str">
            <v>556607602000</v>
          </cell>
          <cell r="B496">
            <v>22586</v>
          </cell>
        </row>
        <row r="497">
          <cell r="A497" t="str">
            <v>556607601995</v>
          </cell>
          <cell r="B497">
            <v>23909</v>
          </cell>
        </row>
        <row r="498">
          <cell r="A498" t="str">
            <v>556608002000</v>
          </cell>
          <cell r="B498">
            <v>1148</v>
          </cell>
        </row>
        <row r="499">
          <cell r="A499" t="str">
            <v>556608001995</v>
          </cell>
          <cell r="B499">
            <v>831</v>
          </cell>
        </row>
        <row r="500">
          <cell r="A500" t="str">
            <v>556608402000</v>
          </cell>
          <cell r="B500">
            <v>8877</v>
          </cell>
        </row>
        <row r="501">
          <cell r="A501" t="str">
            <v>556608401995</v>
          </cell>
          <cell r="B501">
            <v>9268</v>
          </cell>
        </row>
        <row r="502">
          <cell r="A502" t="str">
            <v>556608802000</v>
          </cell>
          <cell r="B502">
            <v>1787</v>
          </cell>
        </row>
        <row r="503">
          <cell r="A503" t="str">
            <v>556608801995</v>
          </cell>
          <cell r="B503">
            <v>1744</v>
          </cell>
        </row>
        <row r="504">
          <cell r="A504" t="str">
            <v>556609202000</v>
          </cell>
          <cell r="B504">
            <v>1983</v>
          </cell>
        </row>
        <row r="505">
          <cell r="A505" t="str">
            <v>556609201995</v>
          </cell>
          <cell r="B505">
            <v>2971</v>
          </cell>
        </row>
        <row r="506">
          <cell r="A506" t="str">
            <v>556609602000</v>
          </cell>
          <cell r="B506">
            <v>1379</v>
          </cell>
        </row>
        <row r="507">
          <cell r="A507" t="str">
            <v>556609601995</v>
          </cell>
          <cell r="B507">
            <v>1447</v>
          </cell>
        </row>
        <row r="508">
          <cell r="A508" t="str">
            <v>557000002000</v>
          </cell>
          <cell r="B508">
            <v>81595</v>
          </cell>
        </row>
        <row r="509">
          <cell r="A509" t="str">
            <v>557000001995</v>
          </cell>
          <cell r="B509">
            <v>80782</v>
          </cell>
        </row>
        <row r="510">
          <cell r="A510" t="str">
            <v>557000402000</v>
          </cell>
          <cell r="B510">
            <v>15862</v>
          </cell>
        </row>
        <row r="511">
          <cell r="A511" t="str">
            <v>557000401995</v>
          </cell>
          <cell r="B511">
            <v>17197</v>
          </cell>
        </row>
        <row r="512">
          <cell r="A512" t="str">
            <v>557000802000</v>
          </cell>
          <cell r="B512">
            <v>13540</v>
          </cell>
        </row>
        <row r="513">
          <cell r="A513" t="str">
            <v>557000801995</v>
          </cell>
          <cell r="B513">
            <v>13987</v>
          </cell>
        </row>
        <row r="514">
          <cell r="A514" t="str">
            <v>557001202000</v>
          </cell>
          <cell r="B514">
            <v>2975</v>
          </cell>
        </row>
        <row r="515">
          <cell r="A515" t="str">
            <v>557001201995</v>
          </cell>
          <cell r="B515">
            <v>1306</v>
          </cell>
        </row>
        <row r="516">
          <cell r="A516" t="str">
            <v>557001602000</v>
          </cell>
          <cell r="B516">
            <v>2037</v>
          </cell>
        </row>
        <row r="517">
          <cell r="A517" t="str">
            <v>557001601995</v>
          </cell>
          <cell r="B517">
            <v>1819</v>
          </cell>
        </row>
        <row r="518">
          <cell r="A518" t="str">
            <v>557002002000</v>
          </cell>
          <cell r="B518">
            <v>5213</v>
          </cell>
        </row>
        <row r="519">
          <cell r="A519" t="str">
            <v>557002001995</v>
          </cell>
          <cell r="B519">
            <v>4864</v>
          </cell>
        </row>
        <row r="520">
          <cell r="A520" t="str">
            <v>557002402000</v>
          </cell>
          <cell r="B520">
            <v>2239</v>
          </cell>
        </row>
        <row r="521">
          <cell r="A521" t="str">
            <v>557002401995</v>
          </cell>
          <cell r="B521">
            <v>1963</v>
          </cell>
        </row>
        <row r="522">
          <cell r="A522" t="str">
            <v>557002802000</v>
          </cell>
          <cell r="B522">
            <v>11416</v>
          </cell>
        </row>
        <row r="523">
          <cell r="A523" t="str">
            <v>557002801995</v>
          </cell>
          <cell r="B523">
            <v>11561</v>
          </cell>
        </row>
        <row r="524">
          <cell r="A524" t="str">
            <v>557003202000</v>
          </cell>
          <cell r="B524">
            <v>2270</v>
          </cell>
        </row>
        <row r="525">
          <cell r="A525" t="str">
            <v>557003201995</v>
          </cell>
          <cell r="B525">
            <v>2025</v>
          </cell>
        </row>
        <row r="526">
          <cell r="A526" t="str">
            <v>557003602000</v>
          </cell>
          <cell r="B526">
            <v>3733</v>
          </cell>
        </row>
        <row r="527">
          <cell r="A527" t="str">
            <v>557003601995</v>
          </cell>
          <cell r="B527">
            <v>3732</v>
          </cell>
        </row>
        <row r="528">
          <cell r="A528" t="str">
            <v>557004002000</v>
          </cell>
          <cell r="B528">
            <v>4026</v>
          </cell>
        </row>
        <row r="529">
          <cell r="A529" t="str">
            <v>557004001995</v>
          </cell>
          <cell r="B529">
            <v>3776</v>
          </cell>
        </row>
        <row r="530">
          <cell r="A530" t="str">
            <v>557004402000</v>
          </cell>
          <cell r="B530">
            <v>4586</v>
          </cell>
        </row>
        <row r="531">
          <cell r="A531" t="str">
            <v>557004401995</v>
          </cell>
          <cell r="B531">
            <v>4435</v>
          </cell>
        </row>
        <row r="532">
          <cell r="A532" t="str">
            <v>557004802000</v>
          </cell>
          <cell r="B532">
            <v>2919</v>
          </cell>
        </row>
        <row r="533">
          <cell r="A533" t="str">
            <v>557004801995</v>
          </cell>
          <cell r="B533">
            <v>3006</v>
          </cell>
        </row>
        <row r="534">
          <cell r="A534" t="str">
            <v>557005202000</v>
          </cell>
          <cell r="B534">
            <v>10779</v>
          </cell>
        </row>
        <row r="535">
          <cell r="A535" t="str">
            <v>557005201995</v>
          </cell>
          <cell r="B535">
            <v>11111</v>
          </cell>
        </row>
        <row r="536">
          <cell r="A536" t="str">
            <v>570000002000</v>
          </cell>
          <cell r="B536">
            <v>711133</v>
          </cell>
        </row>
        <row r="537">
          <cell r="A537" t="str">
            <v>570000001995</v>
          </cell>
          <cell r="B537">
            <v>701341</v>
          </cell>
        </row>
        <row r="538">
          <cell r="A538" t="str">
            <v>571100002000</v>
          </cell>
          <cell r="B538">
            <v>130697</v>
          </cell>
        </row>
        <row r="539">
          <cell r="A539" t="str">
            <v>571100001995</v>
          </cell>
          <cell r="B539">
            <v>130558</v>
          </cell>
        </row>
        <row r="540">
          <cell r="A540" t="str">
            <v>575400002000</v>
          </cell>
          <cell r="B540">
            <v>134247</v>
          </cell>
        </row>
        <row r="541">
          <cell r="A541" t="str">
            <v>575400001995</v>
          </cell>
          <cell r="B541">
            <v>128321</v>
          </cell>
        </row>
        <row r="542">
          <cell r="A542" t="str">
            <v>575400402000</v>
          </cell>
          <cell r="B542">
            <v>2514</v>
          </cell>
        </row>
        <row r="543">
          <cell r="A543" t="str">
            <v>575400401995</v>
          </cell>
          <cell r="B543">
            <v>2681</v>
          </cell>
        </row>
        <row r="544">
          <cell r="A544" t="str">
            <v>575400802000</v>
          </cell>
          <cell r="B544">
            <v>46134</v>
          </cell>
        </row>
        <row r="545">
          <cell r="A545" t="str">
            <v>575400801995</v>
          </cell>
          <cell r="B545">
            <v>43077</v>
          </cell>
        </row>
        <row r="546">
          <cell r="A546" t="str">
            <v>575401202000</v>
          </cell>
          <cell r="B546">
            <v>9156</v>
          </cell>
        </row>
        <row r="547">
          <cell r="A547" t="str">
            <v>575401201995</v>
          </cell>
          <cell r="B547">
            <v>9086</v>
          </cell>
        </row>
        <row r="548">
          <cell r="A548" t="str">
            <v>575401602000</v>
          </cell>
          <cell r="B548">
            <v>8649</v>
          </cell>
        </row>
        <row r="549">
          <cell r="A549" t="str">
            <v>575401601995</v>
          </cell>
          <cell r="B549">
            <v>7513</v>
          </cell>
        </row>
        <row r="550">
          <cell r="A550" t="str">
            <v>575402002000</v>
          </cell>
          <cell r="B550">
            <v>5739</v>
          </cell>
        </row>
        <row r="551">
          <cell r="A551" t="str">
            <v>575402001995</v>
          </cell>
          <cell r="B551">
            <v>6441</v>
          </cell>
        </row>
        <row r="552">
          <cell r="A552" t="str">
            <v>575402402000</v>
          </cell>
          <cell r="B552">
            <v>1527</v>
          </cell>
        </row>
        <row r="553">
          <cell r="A553" t="str">
            <v>575402401995</v>
          </cell>
          <cell r="B553">
            <v>1592</v>
          </cell>
        </row>
        <row r="554">
          <cell r="A554" t="str">
            <v>575402802000</v>
          </cell>
          <cell r="B554">
            <v>15075</v>
          </cell>
        </row>
        <row r="555">
          <cell r="A555" t="str">
            <v>575402801995</v>
          </cell>
          <cell r="B555">
            <v>17147</v>
          </cell>
        </row>
        <row r="556">
          <cell r="A556" t="str">
            <v>575403202000</v>
          </cell>
          <cell r="B556">
            <v>10859</v>
          </cell>
        </row>
        <row r="557">
          <cell r="A557" t="str">
            <v>575403201995</v>
          </cell>
          <cell r="B557">
            <v>10446</v>
          </cell>
        </row>
        <row r="558">
          <cell r="A558" t="str">
            <v>575403602000</v>
          </cell>
          <cell r="B558">
            <v>7290</v>
          </cell>
        </row>
        <row r="559">
          <cell r="A559" t="str">
            <v>575403601995</v>
          </cell>
          <cell r="B559">
            <v>6885</v>
          </cell>
        </row>
        <row r="560">
          <cell r="A560" t="str">
            <v>575404002000</v>
          </cell>
          <cell r="B560">
            <v>7357</v>
          </cell>
        </row>
        <row r="561">
          <cell r="A561" t="str">
            <v>575404001995</v>
          </cell>
          <cell r="B561">
            <v>5956</v>
          </cell>
        </row>
        <row r="562">
          <cell r="A562" t="str">
            <v>575404402000</v>
          </cell>
          <cell r="B562">
            <v>9161</v>
          </cell>
        </row>
        <row r="563">
          <cell r="A563" t="str">
            <v>575404401995</v>
          </cell>
          <cell r="B563">
            <v>7428</v>
          </cell>
        </row>
        <row r="564">
          <cell r="A564" t="str">
            <v>575404802000</v>
          </cell>
          <cell r="B564">
            <v>8083</v>
          </cell>
        </row>
        <row r="565">
          <cell r="A565" t="str">
            <v>575404801995</v>
          </cell>
          <cell r="B565">
            <v>7602</v>
          </cell>
        </row>
        <row r="566">
          <cell r="A566" t="str">
            <v>575405202000</v>
          </cell>
          <cell r="B566">
            <v>2703</v>
          </cell>
        </row>
        <row r="567">
          <cell r="A567" t="str">
            <v>575405201995</v>
          </cell>
          <cell r="B567">
            <v>2467</v>
          </cell>
        </row>
        <row r="568">
          <cell r="A568" t="str">
            <v>575800002000</v>
          </cell>
          <cell r="B568">
            <v>89318</v>
          </cell>
        </row>
        <row r="569">
          <cell r="A569" t="str">
            <v>575800001995</v>
          </cell>
          <cell r="B569">
            <v>90859</v>
          </cell>
        </row>
        <row r="570">
          <cell r="A570" t="str">
            <v>575800402000</v>
          </cell>
          <cell r="B570">
            <v>15589</v>
          </cell>
        </row>
        <row r="571">
          <cell r="A571" t="str">
            <v>575800401995</v>
          </cell>
          <cell r="B571">
            <v>15080</v>
          </cell>
        </row>
        <row r="572">
          <cell r="A572" t="str">
            <v>575800802000</v>
          </cell>
          <cell r="B572">
            <v>5396</v>
          </cell>
        </row>
        <row r="573">
          <cell r="A573" t="str">
            <v>575800801995</v>
          </cell>
          <cell r="B573">
            <v>5858</v>
          </cell>
        </row>
        <row r="574">
          <cell r="A574" t="str">
            <v>575801202000</v>
          </cell>
          <cell r="B574">
            <v>31512</v>
          </cell>
        </row>
        <row r="575">
          <cell r="A575" t="str">
            <v>575801201995</v>
          </cell>
          <cell r="B575">
            <v>30958</v>
          </cell>
        </row>
        <row r="576">
          <cell r="A576" t="str">
            <v>575801602000</v>
          </cell>
          <cell r="B576">
            <v>5452</v>
          </cell>
        </row>
        <row r="577">
          <cell r="A577" t="str">
            <v>575801601995</v>
          </cell>
          <cell r="B577">
            <v>5819</v>
          </cell>
        </row>
        <row r="578">
          <cell r="A578" t="str">
            <v>575802002000</v>
          </cell>
          <cell r="B578">
            <v>5388</v>
          </cell>
        </row>
        <row r="579">
          <cell r="A579" t="str">
            <v>575802001995</v>
          </cell>
          <cell r="B579">
            <v>5912</v>
          </cell>
        </row>
        <row r="580">
          <cell r="A580" t="str">
            <v>575802402000</v>
          </cell>
          <cell r="B580">
            <v>13558</v>
          </cell>
        </row>
        <row r="581">
          <cell r="A581" t="str">
            <v>575802401995</v>
          </cell>
          <cell r="B581">
            <v>14363</v>
          </cell>
        </row>
        <row r="582">
          <cell r="A582" t="str">
            <v>575802802000</v>
          </cell>
          <cell r="B582">
            <v>2449</v>
          </cell>
        </row>
        <row r="583">
          <cell r="A583" t="str">
            <v>575802801995</v>
          </cell>
          <cell r="B583">
            <v>2254</v>
          </cell>
        </row>
        <row r="584">
          <cell r="A584" t="str">
            <v>575803202000</v>
          </cell>
          <cell r="B584">
            <v>3423</v>
          </cell>
        </row>
        <row r="585">
          <cell r="A585" t="str">
            <v>575803201995</v>
          </cell>
          <cell r="B585">
            <v>3695</v>
          </cell>
        </row>
        <row r="586">
          <cell r="A586" t="str">
            <v>575803602000</v>
          </cell>
          <cell r="B586">
            <v>6551</v>
          </cell>
        </row>
        <row r="587">
          <cell r="A587" t="str">
            <v>575803601995</v>
          </cell>
          <cell r="B587">
            <v>6920</v>
          </cell>
        </row>
        <row r="588">
          <cell r="A588" t="str">
            <v>576200002000</v>
          </cell>
          <cell r="B588">
            <v>40632</v>
          </cell>
        </row>
        <row r="589">
          <cell r="A589" t="str">
            <v>576200001995</v>
          </cell>
          <cell r="B589">
            <v>42408</v>
          </cell>
        </row>
        <row r="590">
          <cell r="A590" t="str">
            <v>576200402000</v>
          </cell>
          <cell r="B590">
            <v>6013</v>
          </cell>
        </row>
        <row r="591">
          <cell r="A591" t="str">
            <v>576200401995</v>
          </cell>
          <cell r="B591">
            <v>6403</v>
          </cell>
        </row>
        <row r="592">
          <cell r="A592" t="str">
            <v>576200802000</v>
          </cell>
          <cell r="B592">
            <v>3421</v>
          </cell>
        </row>
        <row r="593">
          <cell r="A593" t="str">
            <v>576200801995</v>
          </cell>
          <cell r="B593">
            <v>3772</v>
          </cell>
        </row>
        <row r="594">
          <cell r="A594" t="str">
            <v>576201202000</v>
          </cell>
          <cell r="B594">
            <v>1350</v>
          </cell>
        </row>
        <row r="595">
          <cell r="A595" t="str">
            <v>576201201995</v>
          </cell>
          <cell r="B595">
            <v>1407</v>
          </cell>
        </row>
        <row r="596">
          <cell r="A596" t="str">
            <v>576201602000</v>
          </cell>
          <cell r="B596">
            <v>5797</v>
          </cell>
        </row>
        <row r="597">
          <cell r="A597" t="str">
            <v>576201601995</v>
          </cell>
          <cell r="B597">
            <v>5795</v>
          </cell>
        </row>
        <row r="598">
          <cell r="A598" t="str">
            <v>576202002000</v>
          </cell>
          <cell r="B598">
            <v>9380</v>
          </cell>
        </row>
        <row r="599">
          <cell r="A599" t="str">
            <v>576202001995</v>
          </cell>
          <cell r="B599">
            <v>9881</v>
          </cell>
        </row>
        <row r="600">
          <cell r="A600" t="str">
            <v>576202402000</v>
          </cell>
          <cell r="B600">
            <v>856</v>
          </cell>
        </row>
        <row r="601">
          <cell r="A601" t="str">
            <v>576202401995</v>
          </cell>
          <cell r="B601">
            <v>850</v>
          </cell>
        </row>
        <row r="602">
          <cell r="A602" t="str">
            <v>576202802000</v>
          </cell>
          <cell r="B602">
            <v>1057</v>
          </cell>
        </row>
        <row r="603">
          <cell r="A603" t="str">
            <v>576202801995</v>
          </cell>
          <cell r="B603">
            <v>1032</v>
          </cell>
        </row>
        <row r="604">
          <cell r="A604" t="str">
            <v>576203202000</v>
          </cell>
          <cell r="B604">
            <v>3855</v>
          </cell>
        </row>
        <row r="605">
          <cell r="A605" t="str">
            <v>576203201995</v>
          </cell>
          <cell r="B605">
            <v>4024</v>
          </cell>
        </row>
        <row r="606">
          <cell r="A606" t="str">
            <v>576203602000</v>
          </cell>
          <cell r="B606">
            <v>7999</v>
          </cell>
        </row>
        <row r="607">
          <cell r="A607" t="str">
            <v>576203601995</v>
          </cell>
          <cell r="B607">
            <v>8222</v>
          </cell>
        </row>
        <row r="608">
          <cell r="A608" t="str">
            <v>576204002000</v>
          </cell>
          <cell r="B608">
            <v>904</v>
          </cell>
        </row>
        <row r="609">
          <cell r="A609" t="str">
            <v>576204001995</v>
          </cell>
          <cell r="B609">
            <v>1022</v>
          </cell>
        </row>
        <row r="610">
          <cell r="A610" t="str">
            <v>576600002000</v>
          </cell>
          <cell r="B610">
            <v>108071</v>
          </cell>
        </row>
        <row r="611">
          <cell r="A611" t="str">
            <v>576600001995</v>
          </cell>
          <cell r="B611">
            <v>110134</v>
          </cell>
        </row>
        <row r="612">
          <cell r="A612" t="str">
            <v>576600402000</v>
          </cell>
          <cell r="B612">
            <v>2126</v>
          </cell>
        </row>
        <row r="613">
          <cell r="A613" t="str">
            <v>576600401995</v>
          </cell>
          <cell r="B613">
            <v>2091</v>
          </cell>
        </row>
        <row r="614">
          <cell r="A614" t="str">
            <v>576600802000</v>
          </cell>
          <cell r="B614">
            <v>18379</v>
          </cell>
        </row>
        <row r="615">
          <cell r="A615" t="str">
            <v>576600801995</v>
          </cell>
          <cell r="B615">
            <v>18545</v>
          </cell>
        </row>
        <row r="616">
          <cell r="A616" t="str">
            <v>576601202000</v>
          </cell>
          <cell r="B616">
            <v>2239</v>
          </cell>
        </row>
        <row r="617">
          <cell r="A617" t="str">
            <v>576601201995</v>
          </cell>
          <cell r="B617">
            <v>2286</v>
          </cell>
        </row>
        <row r="618">
          <cell r="A618" t="str">
            <v>576601602000</v>
          </cell>
          <cell r="B618">
            <v>6376</v>
          </cell>
        </row>
        <row r="619">
          <cell r="A619" t="str">
            <v>576601601995</v>
          </cell>
          <cell r="B619">
            <v>5942</v>
          </cell>
        </row>
        <row r="620">
          <cell r="A620" t="str">
            <v>576602002000</v>
          </cell>
          <cell r="B620">
            <v>27887</v>
          </cell>
        </row>
        <row r="621">
          <cell r="A621" t="str">
            <v>576602001995</v>
          </cell>
          <cell r="B621">
            <v>27682</v>
          </cell>
        </row>
        <row r="622">
          <cell r="A622" t="str">
            <v>576602402000</v>
          </cell>
          <cell r="B622">
            <v>1193</v>
          </cell>
        </row>
        <row r="623">
          <cell r="A623" t="str">
            <v>576602401995</v>
          </cell>
          <cell r="B623">
            <v>1423</v>
          </cell>
        </row>
        <row r="624">
          <cell r="A624" t="str">
            <v>576602802000</v>
          </cell>
          <cell r="B624">
            <v>3510</v>
          </cell>
        </row>
        <row r="625">
          <cell r="A625" t="str">
            <v>576602801995</v>
          </cell>
          <cell r="B625">
            <v>3723</v>
          </cell>
        </row>
        <row r="626">
          <cell r="A626" t="str">
            <v>576603202000</v>
          </cell>
          <cell r="B626">
            <v>5249</v>
          </cell>
        </row>
        <row r="627">
          <cell r="A627" t="str">
            <v>576603201995</v>
          </cell>
          <cell r="B627">
            <v>5577</v>
          </cell>
        </row>
        <row r="628">
          <cell r="A628" t="str">
            <v>576603602000</v>
          </cell>
          <cell r="B628">
            <v>2862</v>
          </cell>
        </row>
        <row r="629">
          <cell r="A629" t="str">
            <v>576603601995</v>
          </cell>
          <cell r="B629">
            <v>3059</v>
          </cell>
        </row>
        <row r="630">
          <cell r="A630" t="str">
            <v>576604002000</v>
          </cell>
          <cell r="B630">
            <v>7538</v>
          </cell>
        </row>
        <row r="631">
          <cell r="A631" t="str">
            <v>576604001995</v>
          </cell>
          <cell r="B631">
            <v>8634</v>
          </cell>
        </row>
        <row r="632">
          <cell r="A632" t="str">
            <v>576604402000</v>
          </cell>
          <cell r="B632">
            <v>15921</v>
          </cell>
        </row>
        <row r="633">
          <cell r="A633" t="str">
            <v>576604401995</v>
          </cell>
          <cell r="B633">
            <v>16175</v>
          </cell>
        </row>
        <row r="634">
          <cell r="A634" t="str">
            <v>576604802000</v>
          </cell>
          <cell r="B634">
            <v>3894</v>
          </cell>
        </row>
        <row r="635">
          <cell r="A635" t="str">
            <v>576604801995</v>
          </cell>
          <cell r="B635">
            <v>3465</v>
          </cell>
        </row>
        <row r="636">
          <cell r="A636" t="str">
            <v>576605202000</v>
          </cell>
          <cell r="B636">
            <v>2352</v>
          </cell>
        </row>
        <row r="637">
          <cell r="A637" t="str">
            <v>576605201995</v>
          </cell>
          <cell r="B637">
            <v>2518</v>
          </cell>
        </row>
        <row r="638">
          <cell r="A638" t="str">
            <v>576605602000</v>
          </cell>
          <cell r="B638">
            <v>4037</v>
          </cell>
        </row>
        <row r="639">
          <cell r="A639" t="str">
            <v>576605601995</v>
          </cell>
          <cell r="B639">
            <v>3928</v>
          </cell>
        </row>
        <row r="640">
          <cell r="A640" t="str">
            <v>576606002000</v>
          </cell>
          <cell r="B640">
            <v>2783</v>
          </cell>
        </row>
        <row r="641">
          <cell r="A641" t="str">
            <v>576606001995</v>
          </cell>
          <cell r="B641">
            <v>3501</v>
          </cell>
        </row>
        <row r="642">
          <cell r="A642" t="str">
            <v>576606402000</v>
          </cell>
          <cell r="B642">
            <v>1725</v>
          </cell>
        </row>
        <row r="643">
          <cell r="A643" t="str">
            <v>576606401995</v>
          </cell>
          <cell r="B643">
            <v>1585</v>
          </cell>
        </row>
        <row r="644">
          <cell r="A644" t="str">
            <v>577000002000</v>
          </cell>
          <cell r="B644">
            <v>111494</v>
          </cell>
        </row>
        <row r="645">
          <cell r="A645" t="str">
            <v>577000001995</v>
          </cell>
          <cell r="B645">
            <v>111411</v>
          </cell>
        </row>
        <row r="646">
          <cell r="A646" t="str">
            <v>577000402000</v>
          </cell>
          <cell r="B646">
            <v>21880</v>
          </cell>
        </row>
        <row r="647">
          <cell r="A647" t="str">
            <v>577000401995</v>
          </cell>
          <cell r="B647">
            <v>21473</v>
          </cell>
        </row>
        <row r="648">
          <cell r="A648" t="str">
            <v>577000802000</v>
          </cell>
          <cell r="B648">
            <v>9403</v>
          </cell>
        </row>
        <row r="649">
          <cell r="A649" t="str">
            <v>577000801995</v>
          </cell>
          <cell r="B649">
            <v>9418</v>
          </cell>
        </row>
        <row r="650">
          <cell r="A650" t="str">
            <v>577001202000</v>
          </cell>
          <cell r="B650">
            <v>3009</v>
          </cell>
        </row>
        <row r="651">
          <cell r="A651" t="str">
            <v>577001201995</v>
          </cell>
          <cell r="B651">
            <v>2569</v>
          </cell>
        </row>
        <row r="652">
          <cell r="A652" t="str">
            <v>577001602000</v>
          </cell>
          <cell r="B652">
            <v>3141</v>
          </cell>
        </row>
        <row r="653">
          <cell r="A653" t="str">
            <v>577001601995</v>
          </cell>
          <cell r="B653">
            <v>3066</v>
          </cell>
        </row>
        <row r="654">
          <cell r="A654" t="str">
            <v>577002002000</v>
          </cell>
          <cell r="B654">
            <v>12355</v>
          </cell>
        </row>
        <row r="655">
          <cell r="A655" t="str">
            <v>577002001995</v>
          </cell>
          <cell r="B655">
            <v>12566</v>
          </cell>
        </row>
        <row r="656">
          <cell r="A656" t="str">
            <v>577002402000</v>
          </cell>
          <cell r="B656">
            <v>34497</v>
          </cell>
        </row>
        <row r="657">
          <cell r="A657" t="str">
            <v>577002401995</v>
          </cell>
          <cell r="B657">
            <v>34952</v>
          </cell>
        </row>
        <row r="658">
          <cell r="A658" t="str">
            <v>577002802000</v>
          </cell>
          <cell r="B658">
            <v>3865</v>
          </cell>
        </row>
        <row r="659">
          <cell r="A659" t="str">
            <v>577002801995</v>
          </cell>
          <cell r="B659">
            <v>4043</v>
          </cell>
        </row>
        <row r="660">
          <cell r="A660" t="str">
            <v>577003202000</v>
          </cell>
          <cell r="B660">
            <v>10860</v>
          </cell>
        </row>
        <row r="661">
          <cell r="A661" t="str">
            <v>577003201995</v>
          </cell>
          <cell r="B661">
            <v>11198</v>
          </cell>
        </row>
        <row r="662">
          <cell r="A662" t="str">
            <v>577003602000</v>
          </cell>
          <cell r="B662">
            <v>3017</v>
          </cell>
        </row>
        <row r="663">
          <cell r="A663" t="str">
            <v>577003601995</v>
          </cell>
          <cell r="B663">
            <v>3076</v>
          </cell>
        </row>
        <row r="664">
          <cell r="A664" t="str">
            <v>577004002000</v>
          </cell>
          <cell r="B664">
            <v>4479</v>
          </cell>
        </row>
        <row r="665">
          <cell r="A665" t="str">
            <v>577004001995</v>
          </cell>
          <cell r="B665">
            <v>4283</v>
          </cell>
        </row>
        <row r="666">
          <cell r="A666" t="str">
            <v>577004402000</v>
          </cell>
          <cell r="B666">
            <v>4988</v>
          </cell>
        </row>
        <row r="667">
          <cell r="A667" t="str">
            <v>577004401995</v>
          </cell>
          <cell r="B667">
            <v>4767</v>
          </cell>
        </row>
        <row r="668">
          <cell r="A668" t="str">
            <v>577400002000</v>
          </cell>
          <cell r="B668">
            <v>96674</v>
          </cell>
        </row>
        <row r="669">
          <cell r="A669" t="str">
            <v>577400001995</v>
          </cell>
          <cell r="B669">
            <v>87650</v>
          </cell>
        </row>
        <row r="670">
          <cell r="A670" t="str">
            <v>577400402000</v>
          </cell>
          <cell r="B670">
            <v>895</v>
          </cell>
        </row>
        <row r="671">
          <cell r="A671" t="str">
            <v>577400401995</v>
          </cell>
          <cell r="B671">
            <v>895</v>
          </cell>
        </row>
        <row r="672">
          <cell r="A672" t="str">
            <v>577400802000</v>
          </cell>
          <cell r="B672">
            <v>3824</v>
          </cell>
        </row>
        <row r="673">
          <cell r="A673" t="str">
            <v>577400801995</v>
          </cell>
          <cell r="B673">
            <v>3853</v>
          </cell>
        </row>
        <row r="674">
          <cell r="A674" t="str">
            <v>577401202000</v>
          </cell>
          <cell r="B674">
            <v>1690</v>
          </cell>
        </row>
        <row r="675">
          <cell r="A675" t="str">
            <v>577401201995</v>
          </cell>
          <cell r="B675">
            <v>1410</v>
          </cell>
        </row>
        <row r="676">
          <cell r="A676" t="str">
            <v>577401602000</v>
          </cell>
          <cell r="B676">
            <v>5451</v>
          </cell>
        </row>
        <row r="677">
          <cell r="A677" t="str">
            <v>577401601995</v>
          </cell>
          <cell r="B677">
            <v>4971</v>
          </cell>
        </row>
        <row r="678">
          <cell r="A678" t="str">
            <v>577402002000</v>
          </cell>
          <cell r="B678">
            <v>7405</v>
          </cell>
        </row>
        <row r="679">
          <cell r="A679" t="str">
            <v>577402001995</v>
          </cell>
          <cell r="B679">
            <v>7140</v>
          </cell>
        </row>
        <row r="680">
          <cell r="A680" t="str">
            <v>577402402000</v>
          </cell>
          <cell r="B680">
            <v>3961</v>
          </cell>
        </row>
        <row r="681">
          <cell r="A681" t="str">
            <v>577402401995</v>
          </cell>
          <cell r="B681">
            <v>3550</v>
          </cell>
        </row>
        <row r="682">
          <cell r="A682" t="str">
            <v>577402802000</v>
          </cell>
          <cell r="B682">
            <v>1825</v>
          </cell>
        </row>
        <row r="683">
          <cell r="A683" t="str">
            <v>577402801995</v>
          </cell>
          <cell r="B683">
            <v>1823</v>
          </cell>
        </row>
        <row r="684">
          <cell r="A684" t="str">
            <v>577403202000</v>
          </cell>
          <cell r="B684">
            <v>62092</v>
          </cell>
        </row>
        <row r="685">
          <cell r="A685" t="str">
            <v>577403201995</v>
          </cell>
          <cell r="B685">
            <v>55653</v>
          </cell>
        </row>
        <row r="686">
          <cell r="A686" t="str">
            <v>577403602000</v>
          </cell>
          <cell r="B686">
            <v>5965</v>
          </cell>
        </row>
        <row r="687">
          <cell r="A687" t="str">
            <v>577403601995</v>
          </cell>
          <cell r="B687">
            <v>5400</v>
          </cell>
        </row>
        <row r="688">
          <cell r="A688" t="str">
            <v>577404002000</v>
          </cell>
          <cell r="B688">
            <v>3566</v>
          </cell>
        </row>
        <row r="689">
          <cell r="A689" t="str">
            <v>577404001995</v>
          </cell>
          <cell r="B689">
            <v>2955</v>
          </cell>
        </row>
        <row r="690">
          <cell r="A690" t="str">
            <v>590000002000</v>
          </cell>
          <cell r="B690">
            <v>1198231</v>
          </cell>
        </row>
        <row r="691">
          <cell r="A691" t="str">
            <v>590000001995</v>
          </cell>
          <cell r="B691">
            <v>1210763</v>
          </cell>
        </row>
        <row r="692">
          <cell r="A692" t="str">
            <v>591100002000</v>
          </cell>
          <cell r="B692">
            <v>135506</v>
          </cell>
        </row>
        <row r="693">
          <cell r="A693" t="str">
            <v>591100001995</v>
          </cell>
          <cell r="B693">
            <v>135429</v>
          </cell>
        </row>
        <row r="694">
          <cell r="A694" t="str">
            <v>591300002000</v>
          </cell>
          <cell r="B694">
            <v>197214</v>
          </cell>
        </row>
        <row r="695">
          <cell r="A695" t="str">
            <v>591300001995</v>
          </cell>
          <cell r="B695">
            <v>202882</v>
          </cell>
        </row>
        <row r="696">
          <cell r="A696" t="str">
            <v>591400002000</v>
          </cell>
          <cell r="B696">
            <v>71905</v>
          </cell>
        </row>
        <row r="697">
          <cell r="A697" t="str">
            <v>591400001995</v>
          </cell>
          <cell r="B697">
            <v>74915</v>
          </cell>
        </row>
        <row r="698">
          <cell r="A698" t="str">
            <v>591500002000</v>
          </cell>
          <cell r="B698">
            <v>52661</v>
          </cell>
        </row>
        <row r="699">
          <cell r="A699" t="str">
            <v>591500001995</v>
          </cell>
          <cell r="B699">
            <v>55471</v>
          </cell>
        </row>
        <row r="700">
          <cell r="A700" t="str">
            <v>591600002000</v>
          </cell>
          <cell r="B700">
            <v>46030</v>
          </cell>
        </row>
        <row r="701">
          <cell r="A701" t="str">
            <v>591600001995</v>
          </cell>
          <cell r="B701">
            <v>44569</v>
          </cell>
        </row>
        <row r="702">
          <cell r="A702" t="str">
            <v>595400002000</v>
          </cell>
          <cell r="B702">
            <v>101459</v>
          </cell>
        </row>
        <row r="703">
          <cell r="A703" t="str">
            <v>595400001995</v>
          </cell>
          <cell r="B703">
            <v>102439</v>
          </cell>
        </row>
        <row r="704">
          <cell r="A704" t="str">
            <v>595400402000</v>
          </cell>
          <cell r="B704">
            <v>1861</v>
          </cell>
        </row>
        <row r="705">
          <cell r="A705" t="str">
            <v>595400401995</v>
          </cell>
          <cell r="B705">
            <v>1791</v>
          </cell>
        </row>
        <row r="706">
          <cell r="A706" t="str">
            <v>595400802000</v>
          </cell>
          <cell r="B706">
            <v>12823</v>
          </cell>
        </row>
        <row r="707">
          <cell r="A707" t="str">
            <v>595400801995</v>
          </cell>
          <cell r="B707">
            <v>12496</v>
          </cell>
        </row>
        <row r="708">
          <cell r="A708" t="str">
            <v>595401202000</v>
          </cell>
          <cell r="B708">
            <v>9355</v>
          </cell>
        </row>
        <row r="709">
          <cell r="A709" t="str">
            <v>595401201995</v>
          </cell>
          <cell r="B709">
            <v>10419</v>
          </cell>
        </row>
        <row r="710">
          <cell r="A710" t="str">
            <v>595401602000</v>
          </cell>
          <cell r="B710">
            <v>13425</v>
          </cell>
        </row>
        <row r="711">
          <cell r="A711" t="str">
            <v>595401601995</v>
          </cell>
          <cell r="B711">
            <v>13227</v>
          </cell>
        </row>
        <row r="712">
          <cell r="A712" t="str">
            <v>595402002000</v>
          </cell>
          <cell r="B712">
            <v>6345</v>
          </cell>
        </row>
        <row r="713">
          <cell r="A713" t="str">
            <v>595402001995</v>
          </cell>
          <cell r="B713">
            <v>6417</v>
          </cell>
        </row>
        <row r="714">
          <cell r="A714" t="str">
            <v>595402402000</v>
          </cell>
          <cell r="B714">
            <v>10292</v>
          </cell>
        </row>
        <row r="715">
          <cell r="A715" t="str">
            <v>595402401995</v>
          </cell>
          <cell r="B715">
            <v>10283</v>
          </cell>
        </row>
        <row r="716">
          <cell r="A716" t="str">
            <v>595402802000</v>
          </cell>
          <cell r="B716">
            <v>6619</v>
          </cell>
        </row>
        <row r="717">
          <cell r="A717" t="str">
            <v>595402801995</v>
          </cell>
          <cell r="B717">
            <v>6414</v>
          </cell>
        </row>
        <row r="718">
          <cell r="A718" t="str">
            <v>595403202000</v>
          </cell>
          <cell r="B718">
            <v>10478</v>
          </cell>
        </row>
        <row r="719">
          <cell r="A719" t="str">
            <v>595403201995</v>
          </cell>
          <cell r="B719">
            <v>10409</v>
          </cell>
        </row>
        <row r="720">
          <cell r="A720" t="str">
            <v>595403602000</v>
          </cell>
          <cell r="B720">
            <v>30261</v>
          </cell>
        </row>
        <row r="721">
          <cell r="A721" t="str">
            <v>595403601995</v>
          </cell>
          <cell r="B721">
            <v>30983</v>
          </cell>
        </row>
        <row r="722">
          <cell r="A722" t="str">
            <v>595800002000</v>
          </cell>
          <cell r="B722">
            <v>90816</v>
          </cell>
        </row>
        <row r="723">
          <cell r="A723" t="str">
            <v>595800001995</v>
          </cell>
          <cell r="B723">
            <v>92712</v>
          </cell>
        </row>
        <row r="724">
          <cell r="A724" t="str">
            <v>595800402000</v>
          </cell>
          <cell r="B724">
            <v>27006</v>
          </cell>
        </row>
        <row r="725">
          <cell r="A725" t="str">
            <v>595800401995</v>
          </cell>
          <cell r="B725">
            <v>28476</v>
          </cell>
        </row>
        <row r="726">
          <cell r="A726" t="str">
            <v>595800802000</v>
          </cell>
          <cell r="B726">
            <v>2826</v>
          </cell>
        </row>
        <row r="727">
          <cell r="A727" t="str">
            <v>595800801995</v>
          </cell>
          <cell r="B727">
            <v>2830</v>
          </cell>
        </row>
        <row r="728">
          <cell r="A728" t="str">
            <v>595801202000</v>
          </cell>
          <cell r="B728">
            <v>9174</v>
          </cell>
        </row>
        <row r="729">
          <cell r="A729" t="str">
            <v>595801201995</v>
          </cell>
          <cell r="B729">
            <v>8616</v>
          </cell>
        </row>
        <row r="730">
          <cell r="A730" t="str">
            <v>595801602000</v>
          </cell>
          <cell r="B730">
            <v>2296</v>
          </cell>
        </row>
        <row r="731">
          <cell r="A731" t="str">
            <v>595801601995</v>
          </cell>
          <cell r="B731">
            <v>2352</v>
          </cell>
        </row>
        <row r="732">
          <cell r="A732" t="str">
            <v>595802002000</v>
          </cell>
          <cell r="B732">
            <v>1752</v>
          </cell>
        </row>
        <row r="733">
          <cell r="A733" t="str">
            <v>595802001995</v>
          </cell>
          <cell r="B733">
            <v>1522</v>
          </cell>
        </row>
        <row r="734">
          <cell r="A734" t="str">
            <v>595802402000</v>
          </cell>
          <cell r="B734">
            <v>6346</v>
          </cell>
        </row>
        <row r="735">
          <cell r="A735" t="str">
            <v>595802401995</v>
          </cell>
          <cell r="B735">
            <v>6542</v>
          </cell>
        </row>
        <row r="736">
          <cell r="A736" t="str">
            <v>595802802000</v>
          </cell>
          <cell r="B736">
            <v>2015</v>
          </cell>
        </row>
        <row r="737">
          <cell r="A737" t="str">
            <v>595802801995</v>
          </cell>
          <cell r="B737">
            <v>2150</v>
          </cell>
        </row>
        <row r="738">
          <cell r="A738" t="str">
            <v>595803202000</v>
          </cell>
          <cell r="B738">
            <v>12957</v>
          </cell>
        </row>
        <row r="739">
          <cell r="A739" t="str">
            <v>595803201995</v>
          </cell>
          <cell r="B739">
            <v>13067</v>
          </cell>
        </row>
        <row r="740">
          <cell r="A740" t="str">
            <v>595803602000</v>
          </cell>
          <cell r="B740">
            <v>5369</v>
          </cell>
        </row>
        <row r="741">
          <cell r="A741" t="str">
            <v>595803601995</v>
          </cell>
          <cell r="B741">
            <v>5422</v>
          </cell>
        </row>
        <row r="742">
          <cell r="A742" t="str">
            <v>595804002000</v>
          </cell>
          <cell r="B742">
            <v>8096</v>
          </cell>
        </row>
        <row r="743">
          <cell r="A743" t="str">
            <v>595804001995</v>
          </cell>
          <cell r="B743">
            <v>8166</v>
          </cell>
        </row>
        <row r="744">
          <cell r="A744" t="str">
            <v>595804402000</v>
          </cell>
          <cell r="B744">
            <v>9436</v>
          </cell>
        </row>
        <row r="745">
          <cell r="A745" t="str">
            <v>595804401995</v>
          </cell>
          <cell r="B745">
            <v>9743</v>
          </cell>
        </row>
        <row r="746">
          <cell r="A746" t="str">
            <v>595804802000</v>
          </cell>
          <cell r="B746">
            <v>3543</v>
          </cell>
        </row>
        <row r="747">
          <cell r="A747" t="str">
            <v>595804801995</v>
          </cell>
          <cell r="B747">
            <v>3826</v>
          </cell>
        </row>
        <row r="748">
          <cell r="A748" t="str">
            <v>596200002000</v>
          </cell>
          <cell r="B748">
            <v>156487</v>
          </cell>
        </row>
        <row r="749">
          <cell r="A749" t="str">
            <v>596200001995</v>
          </cell>
          <cell r="B749">
            <v>157646</v>
          </cell>
        </row>
        <row r="750">
          <cell r="A750" t="str">
            <v>596200402000</v>
          </cell>
          <cell r="B750">
            <v>6353</v>
          </cell>
        </row>
        <row r="751">
          <cell r="A751" t="str">
            <v>596200401995</v>
          </cell>
          <cell r="B751">
            <v>6692</v>
          </cell>
        </row>
        <row r="752">
          <cell r="A752" t="str">
            <v>596200802000</v>
          </cell>
          <cell r="B752">
            <v>2704</v>
          </cell>
        </row>
        <row r="753">
          <cell r="A753" t="str">
            <v>596200801995</v>
          </cell>
          <cell r="B753">
            <v>2612</v>
          </cell>
        </row>
        <row r="754">
          <cell r="A754" t="str">
            <v>596201202000</v>
          </cell>
          <cell r="B754">
            <v>6007</v>
          </cell>
        </row>
        <row r="755">
          <cell r="A755" t="str">
            <v>596201201995</v>
          </cell>
          <cell r="B755">
            <v>5566</v>
          </cell>
        </row>
        <row r="756">
          <cell r="A756" t="str">
            <v>596201602000</v>
          </cell>
          <cell r="B756">
            <v>12160</v>
          </cell>
        </row>
        <row r="757">
          <cell r="A757" t="str">
            <v>596201601995</v>
          </cell>
          <cell r="B757">
            <v>11866</v>
          </cell>
        </row>
        <row r="758">
          <cell r="A758" t="str">
            <v>596202002000</v>
          </cell>
          <cell r="B758">
            <v>1975</v>
          </cell>
        </row>
        <row r="759">
          <cell r="A759" t="str">
            <v>596202001995</v>
          </cell>
          <cell r="B759">
            <v>1807</v>
          </cell>
        </row>
        <row r="760">
          <cell r="A760" t="str">
            <v>596202402000</v>
          </cell>
          <cell r="B760">
            <v>32927</v>
          </cell>
        </row>
        <row r="761">
          <cell r="A761" t="str">
            <v>596202401995</v>
          </cell>
          <cell r="B761">
            <v>33307</v>
          </cell>
        </row>
        <row r="762">
          <cell r="A762" t="str">
            <v>596202802000</v>
          </cell>
          <cell r="B762">
            <v>4354</v>
          </cell>
        </row>
        <row r="763">
          <cell r="A763" t="str">
            <v>596202801995</v>
          </cell>
          <cell r="B763">
            <v>4505</v>
          </cell>
        </row>
        <row r="764">
          <cell r="A764" t="str">
            <v>596203202000</v>
          </cell>
          <cell r="B764">
            <v>36840</v>
          </cell>
        </row>
        <row r="765">
          <cell r="A765" t="str">
            <v>596203201995</v>
          </cell>
          <cell r="B765">
            <v>36229</v>
          </cell>
        </row>
        <row r="766">
          <cell r="A766" t="str">
            <v>596203602000</v>
          </cell>
          <cell r="B766">
            <v>7681</v>
          </cell>
        </row>
        <row r="767">
          <cell r="A767" t="str">
            <v>596203601995</v>
          </cell>
          <cell r="B767">
            <v>7697</v>
          </cell>
        </row>
        <row r="768">
          <cell r="A768" t="str">
            <v>596204002000</v>
          </cell>
          <cell r="B768">
            <v>16738</v>
          </cell>
        </row>
        <row r="769">
          <cell r="A769" t="str">
            <v>596204001995</v>
          </cell>
          <cell r="B769">
            <v>17432</v>
          </cell>
        </row>
        <row r="770">
          <cell r="A770" t="str">
            <v>596204402000</v>
          </cell>
          <cell r="B770">
            <v>1099</v>
          </cell>
        </row>
        <row r="771">
          <cell r="A771" t="str">
            <v>596204401995</v>
          </cell>
          <cell r="B771">
            <v>1488</v>
          </cell>
        </row>
        <row r="772">
          <cell r="A772" t="str">
            <v>596204802000</v>
          </cell>
          <cell r="B772">
            <v>3601</v>
          </cell>
        </row>
        <row r="773">
          <cell r="A773" t="str">
            <v>596204801995</v>
          </cell>
          <cell r="B773">
            <v>3388</v>
          </cell>
        </row>
        <row r="774">
          <cell r="A774" t="str">
            <v>596205202000</v>
          </cell>
          <cell r="B774">
            <v>12568</v>
          </cell>
        </row>
        <row r="775">
          <cell r="A775" t="str">
            <v>596205201995</v>
          </cell>
          <cell r="B775">
            <v>13074</v>
          </cell>
        </row>
        <row r="776">
          <cell r="A776" t="str">
            <v>596205602000</v>
          </cell>
          <cell r="B776">
            <v>4232</v>
          </cell>
        </row>
        <row r="777">
          <cell r="A777" t="str">
            <v>596205601995</v>
          </cell>
          <cell r="B777">
            <v>4437</v>
          </cell>
        </row>
        <row r="778">
          <cell r="A778" t="str">
            <v>596206002000</v>
          </cell>
          <cell r="B778">
            <v>7248</v>
          </cell>
        </row>
        <row r="779">
          <cell r="A779" t="str">
            <v>596206001995</v>
          </cell>
          <cell r="B779">
            <v>7546</v>
          </cell>
        </row>
        <row r="780">
          <cell r="A780" t="str">
            <v>596600002000</v>
          </cell>
          <cell r="B780">
            <v>46219</v>
          </cell>
        </row>
        <row r="781">
          <cell r="A781" t="str">
            <v>596600001995</v>
          </cell>
          <cell r="B781">
            <v>45151</v>
          </cell>
        </row>
        <row r="782">
          <cell r="A782" t="str">
            <v>596600402000</v>
          </cell>
          <cell r="B782">
            <v>10721</v>
          </cell>
        </row>
        <row r="783">
          <cell r="A783" t="str">
            <v>596600401995</v>
          </cell>
          <cell r="B783">
            <v>10240</v>
          </cell>
        </row>
        <row r="784">
          <cell r="A784" t="str">
            <v>596600802000</v>
          </cell>
          <cell r="B784">
            <v>3291</v>
          </cell>
        </row>
        <row r="785">
          <cell r="A785" t="str">
            <v>596600801995</v>
          </cell>
          <cell r="B785">
            <v>3512</v>
          </cell>
        </row>
        <row r="786">
          <cell r="A786" t="str">
            <v>596601202000</v>
          </cell>
          <cell r="B786">
            <v>5419</v>
          </cell>
        </row>
        <row r="787">
          <cell r="A787" t="str">
            <v>596601201995</v>
          </cell>
          <cell r="B787">
            <v>5350</v>
          </cell>
        </row>
        <row r="788">
          <cell r="A788" t="str">
            <v>596601602000</v>
          </cell>
          <cell r="B788">
            <v>3377</v>
          </cell>
        </row>
        <row r="789">
          <cell r="A789" t="str">
            <v>596601601995</v>
          </cell>
          <cell r="B789">
            <v>2788</v>
          </cell>
        </row>
        <row r="790">
          <cell r="A790" t="str">
            <v>596602002000</v>
          </cell>
          <cell r="B790">
            <v>8287</v>
          </cell>
        </row>
        <row r="791">
          <cell r="A791" t="str">
            <v>596602001995</v>
          </cell>
          <cell r="B791">
            <v>8556</v>
          </cell>
        </row>
        <row r="792">
          <cell r="A792" t="str">
            <v>596602402000</v>
          </cell>
          <cell r="B792">
            <v>10549</v>
          </cell>
        </row>
        <row r="793">
          <cell r="A793" t="str">
            <v>596602401995</v>
          </cell>
          <cell r="B793">
            <v>9912</v>
          </cell>
        </row>
        <row r="794">
          <cell r="A794" t="str">
            <v>596602802000</v>
          </cell>
          <cell r="B794">
            <v>4575</v>
          </cell>
        </row>
        <row r="795">
          <cell r="A795" t="str">
            <v>596602801995</v>
          </cell>
          <cell r="B795">
            <v>4793</v>
          </cell>
        </row>
        <row r="796">
          <cell r="A796" t="str">
            <v>597000002000</v>
          </cell>
          <cell r="B796">
            <v>103649</v>
          </cell>
        </row>
        <row r="797">
          <cell r="A797" t="str">
            <v>597000001995</v>
          </cell>
          <cell r="B797">
            <v>104185</v>
          </cell>
        </row>
        <row r="798">
          <cell r="A798" t="str">
            <v>597000402000</v>
          </cell>
          <cell r="B798">
            <v>7277</v>
          </cell>
        </row>
        <row r="799">
          <cell r="A799" t="str">
            <v>597000401995</v>
          </cell>
          <cell r="B799">
            <v>7597</v>
          </cell>
        </row>
        <row r="800">
          <cell r="A800" t="str">
            <v>597000802000</v>
          </cell>
          <cell r="B800">
            <v>5843</v>
          </cell>
        </row>
        <row r="801">
          <cell r="A801" t="str">
            <v>597000801995</v>
          </cell>
          <cell r="B801">
            <v>5446</v>
          </cell>
        </row>
        <row r="802">
          <cell r="A802" t="str">
            <v>597001202000</v>
          </cell>
          <cell r="B802">
            <v>2784</v>
          </cell>
        </row>
        <row r="803">
          <cell r="A803" t="str">
            <v>597001201995</v>
          </cell>
          <cell r="B803">
            <v>2582</v>
          </cell>
        </row>
        <row r="804">
          <cell r="A804" t="str">
            <v>597001602000</v>
          </cell>
          <cell r="B804">
            <v>5503</v>
          </cell>
        </row>
        <row r="805">
          <cell r="A805" t="str">
            <v>597001601995</v>
          </cell>
          <cell r="B805">
            <v>5181</v>
          </cell>
        </row>
        <row r="806">
          <cell r="A806" t="str">
            <v>597002002000</v>
          </cell>
          <cell r="B806">
            <v>5429</v>
          </cell>
        </row>
        <row r="807">
          <cell r="A807" t="str">
            <v>597002001995</v>
          </cell>
          <cell r="B807">
            <v>5131</v>
          </cell>
        </row>
        <row r="808">
          <cell r="A808" t="str">
            <v>597002402000</v>
          </cell>
          <cell r="B808">
            <v>9907</v>
          </cell>
        </row>
        <row r="809">
          <cell r="A809" t="str">
            <v>597002401995</v>
          </cell>
          <cell r="B809">
            <v>10955</v>
          </cell>
        </row>
        <row r="810">
          <cell r="A810" t="str">
            <v>597002802000</v>
          </cell>
          <cell r="B810">
            <v>4451</v>
          </cell>
        </row>
        <row r="811">
          <cell r="A811" t="str">
            <v>597002801995</v>
          </cell>
          <cell r="B811">
            <v>4174</v>
          </cell>
        </row>
        <row r="812">
          <cell r="A812" t="str">
            <v>597003202000</v>
          </cell>
          <cell r="B812">
            <v>6239</v>
          </cell>
        </row>
        <row r="813">
          <cell r="A813" t="str">
            <v>597003201995</v>
          </cell>
          <cell r="B813">
            <v>5990</v>
          </cell>
        </row>
        <row r="814">
          <cell r="A814" t="str">
            <v>597003602000</v>
          </cell>
          <cell r="B814">
            <v>6375</v>
          </cell>
        </row>
        <row r="815">
          <cell r="A815" t="str">
            <v>597003601995</v>
          </cell>
          <cell r="B815">
            <v>7011</v>
          </cell>
        </row>
        <row r="816">
          <cell r="A816" t="str">
            <v>597004002000</v>
          </cell>
          <cell r="B816">
            <v>44234</v>
          </cell>
        </row>
        <row r="817">
          <cell r="A817" t="str">
            <v>597004001995</v>
          </cell>
          <cell r="B817">
            <v>45854</v>
          </cell>
        </row>
        <row r="818">
          <cell r="A818" t="str">
            <v>597004402000</v>
          </cell>
          <cell r="B818">
            <v>5607</v>
          </cell>
        </row>
        <row r="819">
          <cell r="A819" t="str">
            <v>597004401995</v>
          </cell>
          <cell r="B819">
            <v>4264</v>
          </cell>
        </row>
        <row r="820">
          <cell r="A820" t="str">
            <v>597400002000</v>
          </cell>
          <cell r="B820">
            <v>95050</v>
          </cell>
        </row>
        <row r="821">
          <cell r="A821" t="str">
            <v>597400001995</v>
          </cell>
          <cell r="B821">
            <v>92761</v>
          </cell>
        </row>
        <row r="822">
          <cell r="A822" t="str">
            <v>597400402000</v>
          </cell>
          <cell r="B822">
            <v>2390</v>
          </cell>
        </row>
        <row r="823">
          <cell r="A823" t="str">
            <v>597400401995</v>
          </cell>
          <cell r="B823">
            <v>2184</v>
          </cell>
        </row>
        <row r="824">
          <cell r="A824" t="str">
            <v>597400802000</v>
          </cell>
          <cell r="B824">
            <v>2274</v>
          </cell>
        </row>
        <row r="825">
          <cell r="A825" t="str">
            <v>597400801995</v>
          </cell>
          <cell r="B825">
            <v>2309</v>
          </cell>
        </row>
        <row r="826">
          <cell r="A826" t="str">
            <v>597401202000</v>
          </cell>
          <cell r="B826">
            <v>3078</v>
          </cell>
        </row>
        <row r="827">
          <cell r="A827" t="str">
            <v>597401201995</v>
          </cell>
          <cell r="B827">
            <v>2908</v>
          </cell>
        </row>
        <row r="828">
          <cell r="A828" t="str">
            <v>597401602000</v>
          </cell>
          <cell r="B828">
            <v>4638</v>
          </cell>
        </row>
        <row r="829">
          <cell r="A829" t="str">
            <v>597401601995</v>
          </cell>
          <cell r="B829">
            <v>4034</v>
          </cell>
        </row>
        <row r="830">
          <cell r="A830" t="str">
            <v>597402002000</v>
          </cell>
          <cell r="B830">
            <v>4495</v>
          </cell>
        </row>
        <row r="831">
          <cell r="A831" t="str">
            <v>597402001995</v>
          </cell>
          <cell r="B831">
            <v>5185</v>
          </cell>
        </row>
        <row r="832">
          <cell r="A832" t="str">
            <v>597402402000</v>
          </cell>
          <cell r="B832">
            <v>1685</v>
          </cell>
        </row>
        <row r="833">
          <cell r="A833" t="str">
            <v>597402401995</v>
          </cell>
          <cell r="B833">
            <v>1594</v>
          </cell>
        </row>
        <row r="834">
          <cell r="A834" t="str">
            <v>597402802000</v>
          </cell>
          <cell r="B834">
            <v>27998</v>
          </cell>
        </row>
        <row r="835">
          <cell r="A835" t="str">
            <v>597402801995</v>
          </cell>
          <cell r="B835">
            <v>27325</v>
          </cell>
        </row>
        <row r="836">
          <cell r="A836" t="str">
            <v>597403202000</v>
          </cell>
          <cell r="B836">
            <v>2610</v>
          </cell>
        </row>
        <row r="837">
          <cell r="A837" t="str">
            <v>597403201995</v>
          </cell>
          <cell r="B837">
            <v>2194</v>
          </cell>
        </row>
        <row r="838">
          <cell r="A838" t="str">
            <v>597403602000</v>
          </cell>
          <cell r="B838">
            <v>2248</v>
          </cell>
        </row>
        <row r="839">
          <cell r="A839" t="str">
            <v>597403601995</v>
          </cell>
          <cell r="B839">
            <v>2045</v>
          </cell>
        </row>
        <row r="840">
          <cell r="A840" t="str">
            <v>597404002000</v>
          </cell>
          <cell r="B840">
            <v>19657</v>
          </cell>
        </row>
        <row r="841">
          <cell r="A841" t="str">
            <v>597404001995</v>
          </cell>
          <cell r="B841">
            <v>19803</v>
          </cell>
        </row>
        <row r="842">
          <cell r="A842" t="str">
            <v>597404402000</v>
          </cell>
          <cell r="B842">
            <v>9414</v>
          </cell>
        </row>
        <row r="843">
          <cell r="A843" t="str">
            <v>597404401995</v>
          </cell>
          <cell r="B843">
            <v>9744</v>
          </cell>
        </row>
        <row r="844">
          <cell r="A844" t="str">
            <v>597404802000</v>
          </cell>
          <cell r="B844">
            <v>920</v>
          </cell>
        </row>
        <row r="845">
          <cell r="A845" t="str">
            <v>597404801995</v>
          </cell>
          <cell r="B845">
            <v>899</v>
          </cell>
        </row>
        <row r="846">
          <cell r="A846" t="str">
            <v>597405202000</v>
          </cell>
          <cell r="B846">
            <v>9665</v>
          </cell>
        </row>
        <row r="847">
          <cell r="A847" t="str">
            <v>597405201995</v>
          </cell>
          <cell r="B847">
            <v>8703</v>
          </cell>
        </row>
        <row r="848">
          <cell r="A848" t="str">
            <v>597405602000</v>
          </cell>
          <cell r="B848">
            <v>3978</v>
          </cell>
        </row>
        <row r="849">
          <cell r="A849" t="str">
            <v>597405601995</v>
          </cell>
          <cell r="B849">
            <v>3834</v>
          </cell>
        </row>
        <row r="850">
          <cell r="A850" t="str">
            <v>597800002000</v>
          </cell>
          <cell r="B850">
            <v>101235</v>
          </cell>
        </row>
        <row r="851">
          <cell r="A851" t="str">
            <v>597800001995</v>
          </cell>
          <cell r="B851">
            <v>102603</v>
          </cell>
        </row>
        <row r="852">
          <cell r="A852" t="str">
            <v>597800402000</v>
          </cell>
          <cell r="B852">
            <v>8432</v>
          </cell>
        </row>
        <row r="853">
          <cell r="A853" t="str">
            <v>597800401995</v>
          </cell>
          <cell r="B853">
            <v>11901</v>
          </cell>
        </row>
        <row r="854">
          <cell r="A854" t="str">
            <v>597800802000</v>
          </cell>
          <cell r="B854">
            <v>2804</v>
          </cell>
        </row>
        <row r="855">
          <cell r="A855" t="str">
            <v>597800801995</v>
          </cell>
          <cell r="B855">
            <v>2319</v>
          </cell>
        </row>
        <row r="856">
          <cell r="A856" t="str">
            <v>597801202000</v>
          </cell>
          <cell r="B856">
            <v>3900</v>
          </cell>
        </row>
        <row r="857">
          <cell r="A857" t="str">
            <v>597801201995</v>
          </cell>
          <cell r="B857">
            <v>4098</v>
          </cell>
        </row>
        <row r="858">
          <cell r="A858" t="str">
            <v>597801602000</v>
          </cell>
          <cell r="B858">
            <v>3887</v>
          </cell>
        </row>
        <row r="859">
          <cell r="A859" t="str">
            <v>597801601995</v>
          </cell>
          <cell r="B859">
            <v>3961</v>
          </cell>
        </row>
        <row r="860">
          <cell r="A860" t="str">
            <v>597802002000</v>
          </cell>
          <cell r="B860">
            <v>11230</v>
          </cell>
        </row>
        <row r="861">
          <cell r="A861" t="str">
            <v>597802001995</v>
          </cell>
          <cell r="B861">
            <v>11282</v>
          </cell>
        </row>
        <row r="862">
          <cell r="A862" t="str">
            <v>597802402000</v>
          </cell>
          <cell r="B862">
            <v>20285</v>
          </cell>
        </row>
        <row r="863">
          <cell r="A863" t="str">
            <v>597802401995</v>
          </cell>
          <cell r="B863">
            <v>20376</v>
          </cell>
        </row>
        <row r="864">
          <cell r="A864" t="str">
            <v>597802802000</v>
          </cell>
          <cell r="B864">
            <v>13706</v>
          </cell>
        </row>
        <row r="865">
          <cell r="A865" t="str">
            <v>597802801995</v>
          </cell>
          <cell r="B865">
            <v>13362</v>
          </cell>
        </row>
        <row r="866">
          <cell r="A866" t="str">
            <v>597803202000</v>
          </cell>
          <cell r="B866">
            <v>3980</v>
          </cell>
        </row>
        <row r="867">
          <cell r="A867" t="str">
            <v>597803201995</v>
          </cell>
          <cell r="B867">
            <v>4020</v>
          </cell>
        </row>
        <row r="868">
          <cell r="A868" t="str">
            <v>597803602000</v>
          </cell>
          <cell r="B868">
            <v>24196</v>
          </cell>
        </row>
        <row r="869">
          <cell r="A869" t="str">
            <v>597803601995</v>
          </cell>
          <cell r="B869">
            <v>22762</v>
          </cell>
        </row>
        <row r="870">
          <cell r="A870" t="str">
            <v>597804002000</v>
          </cell>
          <cell r="B870">
            <v>8815</v>
          </cell>
        </row>
        <row r="871">
          <cell r="A871" t="str">
            <v>597804001995</v>
          </cell>
          <cell r="B871">
            <v>8522</v>
          </cell>
        </row>
      </sheetData>
      <sheetData sheetId="9">
        <row r="9">
          <cell r="A9">
            <v>50000000</v>
          </cell>
          <cell r="B9">
            <v>2016</v>
          </cell>
          <cell r="C9">
            <v>9639714</v>
          </cell>
        </row>
        <row r="10">
          <cell r="A10">
            <v>51000000</v>
          </cell>
          <cell r="B10">
            <v>2016</v>
          </cell>
          <cell r="C10">
            <v>2721010</v>
          </cell>
        </row>
        <row r="11">
          <cell r="A11">
            <v>51110000</v>
          </cell>
          <cell r="B11">
            <v>2016</v>
          </cell>
          <cell r="C11">
            <v>299756</v>
          </cell>
        </row>
        <row r="12">
          <cell r="A12">
            <v>51120000</v>
          </cell>
          <cell r="B12">
            <v>2016</v>
          </cell>
          <cell r="C12">
            <v>220667</v>
          </cell>
        </row>
        <row r="13">
          <cell r="A13">
            <v>51130000</v>
          </cell>
          <cell r="B13">
            <v>2016</v>
          </cell>
          <cell r="C13">
            <v>277737</v>
          </cell>
        </row>
        <row r="14">
          <cell r="A14">
            <v>51140000</v>
          </cell>
          <cell r="B14">
            <v>2016</v>
          </cell>
          <cell r="C14">
            <v>113362</v>
          </cell>
        </row>
        <row r="15">
          <cell r="A15">
            <v>51160000</v>
          </cell>
          <cell r="B15">
            <v>2016</v>
          </cell>
          <cell r="C15">
            <v>131088</v>
          </cell>
        </row>
        <row r="16">
          <cell r="A16">
            <v>51170000</v>
          </cell>
          <cell r="B16">
            <v>2016</v>
          </cell>
          <cell r="C16">
            <v>90329</v>
          </cell>
        </row>
        <row r="17">
          <cell r="A17">
            <v>51190000</v>
          </cell>
          <cell r="B17">
            <v>2016</v>
          </cell>
          <cell r="C17">
            <v>106163</v>
          </cell>
        </row>
        <row r="18">
          <cell r="A18">
            <v>51200000</v>
          </cell>
          <cell r="B18">
            <v>2016</v>
          </cell>
          <cell r="C18">
            <v>58877</v>
          </cell>
        </row>
        <row r="19">
          <cell r="A19">
            <v>51220000</v>
          </cell>
          <cell r="B19">
            <v>2016</v>
          </cell>
          <cell r="C19">
            <v>87491</v>
          </cell>
        </row>
        <row r="20">
          <cell r="A20">
            <v>51240000</v>
          </cell>
          <cell r="B20">
            <v>2016</v>
          </cell>
          <cell r="C20">
            <v>163639</v>
          </cell>
        </row>
        <row r="21">
          <cell r="A21">
            <v>51540000</v>
          </cell>
          <cell r="B21">
            <v>2016</v>
          </cell>
          <cell r="C21">
            <v>180389</v>
          </cell>
        </row>
        <row r="22">
          <cell r="A22">
            <v>51540040</v>
          </cell>
          <cell r="B22">
            <v>2016</v>
          </cell>
          <cell r="C22">
            <v>8036</v>
          </cell>
        </row>
        <row r="23">
          <cell r="A23">
            <v>51540080</v>
          </cell>
          <cell r="B23">
            <v>2016</v>
          </cell>
          <cell r="C23">
            <v>16698</v>
          </cell>
        </row>
        <row r="24">
          <cell r="A24">
            <v>51540120</v>
          </cell>
          <cell r="B24">
            <v>2016</v>
          </cell>
          <cell r="C24">
            <v>19722</v>
          </cell>
        </row>
        <row r="25">
          <cell r="A25">
            <v>51540160</v>
          </cell>
          <cell r="B25">
            <v>2016</v>
          </cell>
          <cell r="C25">
            <v>19742</v>
          </cell>
        </row>
        <row r="26">
          <cell r="A26">
            <v>51540200</v>
          </cell>
          <cell r="B26">
            <v>2016</v>
          </cell>
          <cell r="C26">
            <v>7657</v>
          </cell>
        </row>
        <row r="27">
          <cell r="A27">
            <v>51540240</v>
          </cell>
          <cell r="B27">
            <v>2016</v>
          </cell>
          <cell r="C27">
            <v>8293</v>
          </cell>
        </row>
        <row r="28">
          <cell r="A28">
            <v>51540280</v>
          </cell>
          <cell r="B28">
            <v>2016</v>
          </cell>
          <cell r="C28">
            <v>7652</v>
          </cell>
        </row>
        <row r="29">
          <cell r="A29">
            <v>51540320</v>
          </cell>
          <cell r="B29">
            <v>2016</v>
          </cell>
          <cell r="C29">
            <v>15932</v>
          </cell>
        </row>
        <row r="30">
          <cell r="A30">
            <v>51540360</v>
          </cell>
          <cell r="B30">
            <v>2016</v>
          </cell>
          <cell r="C30">
            <v>27445</v>
          </cell>
        </row>
        <row r="31">
          <cell r="A31">
            <v>51540400</v>
          </cell>
          <cell r="B31">
            <v>2016</v>
          </cell>
          <cell r="C31">
            <v>6231</v>
          </cell>
        </row>
        <row r="32">
          <cell r="A32">
            <v>51540440</v>
          </cell>
          <cell r="B32">
            <v>2016</v>
          </cell>
          <cell r="C32">
            <v>12747</v>
          </cell>
        </row>
        <row r="33">
          <cell r="A33">
            <v>51540480</v>
          </cell>
          <cell r="B33">
            <v>2016</v>
          </cell>
          <cell r="C33">
            <v>4368</v>
          </cell>
        </row>
        <row r="34">
          <cell r="A34">
            <v>51540520</v>
          </cell>
          <cell r="B34">
            <v>2016</v>
          </cell>
          <cell r="C34">
            <v>9887</v>
          </cell>
        </row>
        <row r="35">
          <cell r="A35">
            <v>51540560</v>
          </cell>
          <cell r="B35">
            <v>2016</v>
          </cell>
          <cell r="C35">
            <v>5103</v>
          </cell>
        </row>
        <row r="36">
          <cell r="A36">
            <v>51540600</v>
          </cell>
          <cell r="B36">
            <v>2016</v>
          </cell>
          <cell r="C36">
            <v>4936</v>
          </cell>
        </row>
        <row r="37">
          <cell r="A37">
            <v>51540640</v>
          </cell>
          <cell r="B37">
            <v>2016</v>
          </cell>
          <cell r="C37">
            <v>5940</v>
          </cell>
        </row>
        <row r="38">
          <cell r="A38">
            <v>51580000</v>
          </cell>
          <cell r="B38">
            <v>2016</v>
          </cell>
          <cell r="C38">
            <v>282664</v>
          </cell>
        </row>
        <row r="39">
          <cell r="A39">
            <v>51580040</v>
          </cell>
          <cell r="B39">
            <v>2016</v>
          </cell>
          <cell r="C39">
            <v>25006</v>
          </cell>
        </row>
        <row r="40">
          <cell r="A40">
            <v>51580080</v>
          </cell>
          <cell r="B40">
            <v>2016</v>
          </cell>
          <cell r="C40">
            <v>18337</v>
          </cell>
        </row>
        <row r="41">
          <cell r="A41">
            <v>51580120</v>
          </cell>
          <cell r="B41">
            <v>2016</v>
          </cell>
          <cell r="C41">
            <v>15036</v>
          </cell>
        </row>
        <row r="42">
          <cell r="A42">
            <v>51580160</v>
          </cell>
          <cell r="B42">
            <v>2016</v>
          </cell>
          <cell r="C42">
            <v>31495</v>
          </cell>
        </row>
        <row r="43">
          <cell r="A43">
            <v>51580200</v>
          </cell>
          <cell r="B43">
            <v>2016</v>
          </cell>
          <cell r="C43">
            <v>35900</v>
          </cell>
        </row>
        <row r="44">
          <cell r="A44">
            <v>51580240</v>
          </cell>
          <cell r="B44">
            <v>2016</v>
          </cell>
          <cell r="C44">
            <v>21708</v>
          </cell>
        </row>
        <row r="45">
          <cell r="A45">
            <v>51580260</v>
          </cell>
          <cell r="B45">
            <v>2016</v>
          </cell>
          <cell r="C45">
            <v>22433</v>
          </cell>
        </row>
        <row r="46">
          <cell r="A46">
            <v>51580280</v>
          </cell>
          <cell r="B46">
            <v>2016</v>
          </cell>
          <cell r="C46">
            <v>54376</v>
          </cell>
        </row>
        <row r="47">
          <cell r="A47">
            <v>51580320</v>
          </cell>
          <cell r="B47">
            <v>2016</v>
          </cell>
          <cell r="C47">
            <v>45886</v>
          </cell>
        </row>
        <row r="48">
          <cell r="A48">
            <v>51580360</v>
          </cell>
          <cell r="B48">
            <v>2016</v>
          </cell>
          <cell r="C48">
            <v>12487</v>
          </cell>
        </row>
        <row r="49">
          <cell r="A49">
            <v>51620000</v>
          </cell>
          <cell r="B49">
            <v>2016</v>
          </cell>
          <cell r="C49">
            <v>259220</v>
          </cell>
        </row>
        <row r="50">
          <cell r="A50">
            <v>51620040</v>
          </cell>
          <cell r="B50">
            <v>2016</v>
          </cell>
          <cell r="C50">
            <v>35300</v>
          </cell>
        </row>
        <row r="51">
          <cell r="A51">
            <v>51620080</v>
          </cell>
          <cell r="B51">
            <v>2016</v>
          </cell>
          <cell r="C51">
            <v>36353</v>
          </cell>
        </row>
        <row r="52">
          <cell r="A52">
            <v>51620120</v>
          </cell>
          <cell r="B52">
            <v>2016</v>
          </cell>
          <cell r="C52">
            <v>14076</v>
          </cell>
        </row>
        <row r="53">
          <cell r="A53">
            <v>51620160</v>
          </cell>
          <cell r="B53">
            <v>2016</v>
          </cell>
          <cell r="C53">
            <v>25503</v>
          </cell>
        </row>
        <row r="54">
          <cell r="A54">
            <v>51620200</v>
          </cell>
          <cell r="B54">
            <v>2016</v>
          </cell>
          <cell r="C54">
            <v>20625</v>
          </cell>
        </row>
        <row r="55">
          <cell r="A55">
            <v>51620220</v>
          </cell>
          <cell r="B55">
            <v>2016</v>
          </cell>
          <cell r="C55">
            <v>35131</v>
          </cell>
        </row>
        <row r="56">
          <cell r="A56">
            <v>51620240</v>
          </cell>
          <cell r="B56">
            <v>2016</v>
          </cell>
          <cell r="C56">
            <v>83892</v>
          </cell>
        </row>
        <row r="57">
          <cell r="A57">
            <v>51620280</v>
          </cell>
          <cell r="B57">
            <v>2016</v>
          </cell>
          <cell r="C57">
            <v>8340</v>
          </cell>
        </row>
        <row r="58">
          <cell r="A58">
            <v>51660000</v>
          </cell>
          <cell r="B58">
            <v>2016</v>
          </cell>
          <cell r="C58">
            <v>177719</v>
          </cell>
        </row>
        <row r="59">
          <cell r="A59">
            <v>51660040</v>
          </cell>
          <cell r="B59">
            <v>2016</v>
          </cell>
          <cell r="C59">
            <v>9992</v>
          </cell>
        </row>
        <row r="60">
          <cell r="A60">
            <v>51660080</v>
          </cell>
          <cell r="B60">
            <v>2016</v>
          </cell>
          <cell r="C60">
            <v>9265</v>
          </cell>
        </row>
        <row r="61">
          <cell r="A61">
            <v>51660120</v>
          </cell>
          <cell r="B61">
            <v>2016</v>
          </cell>
          <cell r="C61">
            <v>21135</v>
          </cell>
        </row>
        <row r="62">
          <cell r="A62">
            <v>51660160</v>
          </cell>
          <cell r="B62">
            <v>2016</v>
          </cell>
          <cell r="C62">
            <v>24678</v>
          </cell>
        </row>
        <row r="63">
          <cell r="A63">
            <v>51660200</v>
          </cell>
          <cell r="B63">
            <v>2016</v>
          </cell>
          <cell r="C63">
            <v>9781</v>
          </cell>
        </row>
        <row r="64">
          <cell r="A64">
            <v>51660240</v>
          </cell>
          <cell r="B64">
            <v>2016</v>
          </cell>
          <cell r="C64">
            <v>11715</v>
          </cell>
        </row>
        <row r="65">
          <cell r="A65">
            <v>51660280</v>
          </cell>
          <cell r="B65">
            <v>2016</v>
          </cell>
          <cell r="C65">
            <v>17548</v>
          </cell>
        </row>
        <row r="66">
          <cell r="A66">
            <v>51660320</v>
          </cell>
          <cell r="B66">
            <v>2016</v>
          </cell>
          <cell r="C66">
            <v>41676</v>
          </cell>
        </row>
        <row r="67">
          <cell r="A67">
            <v>51660360</v>
          </cell>
          <cell r="B67">
            <v>2016</v>
          </cell>
          <cell r="C67">
            <v>31929</v>
          </cell>
        </row>
        <row r="68">
          <cell r="A68">
            <v>51700000</v>
          </cell>
          <cell r="B68">
            <v>2016</v>
          </cell>
          <cell r="C68">
            <v>271909</v>
          </cell>
        </row>
        <row r="69">
          <cell r="A69">
            <v>51700040</v>
          </cell>
          <cell r="B69">
            <v>2016</v>
          </cell>
          <cell r="C69">
            <v>8582</v>
          </cell>
        </row>
        <row r="70">
          <cell r="A70">
            <v>51700080</v>
          </cell>
          <cell r="B70">
            <v>2016</v>
          </cell>
          <cell r="C70">
            <v>39280</v>
          </cell>
        </row>
        <row r="71">
          <cell r="A71">
            <v>51700120</v>
          </cell>
          <cell r="B71">
            <v>2016</v>
          </cell>
          <cell r="C71">
            <v>16575</v>
          </cell>
        </row>
        <row r="72">
          <cell r="A72">
            <v>51700160</v>
          </cell>
          <cell r="B72">
            <v>2016</v>
          </cell>
          <cell r="C72">
            <v>9424</v>
          </cell>
        </row>
        <row r="73">
          <cell r="A73">
            <v>51700200</v>
          </cell>
          <cell r="B73">
            <v>2016</v>
          </cell>
          <cell r="C73">
            <v>20815</v>
          </cell>
        </row>
        <row r="74">
          <cell r="A74">
            <v>51700240</v>
          </cell>
          <cell r="B74">
            <v>2016</v>
          </cell>
          <cell r="C74">
            <v>59436</v>
          </cell>
        </row>
        <row r="75">
          <cell r="A75">
            <v>51700280</v>
          </cell>
          <cell r="B75">
            <v>2016</v>
          </cell>
          <cell r="C75">
            <v>16110</v>
          </cell>
        </row>
        <row r="76">
          <cell r="A76">
            <v>51700320</v>
          </cell>
          <cell r="B76">
            <v>2016</v>
          </cell>
          <cell r="C76">
            <v>19225</v>
          </cell>
        </row>
        <row r="77">
          <cell r="A77">
            <v>51700360</v>
          </cell>
          <cell r="B77">
            <v>2016</v>
          </cell>
          <cell r="C77">
            <v>8992</v>
          </cell>
        </row>
        <row r="78">
          <cell r="A78">
            <v>51700400</v>
          </cell>
          <cell r="B78">
            <v>2016</v>
          </cell>
          <cell r="C78">
            <v>5433</v>
          </cell>
        </row>
        <row r="79">
          <cell r="A79">
            <v>51700440</v>
          </cell>
          <cell r="B79">
            <v>2016</v>
          </cell>
          <cell r="C79">
            <v>21381</v>
          </cell>
        </row>
        <row r="80">
          <cell r="A80">
            <v>51700480</v>
          </cell>
          <cell r="B80">
            <v>2016</v>
          </cell>
          <cell r="C80">
            <v>33846</v>
          </cell>
        </row>
        <row r="81">
          <cell r="A81">
            <v>51700520</v>
          </cell>
          <cell r="B81">
            <v>2016</v>
          </cell>
          <cell r="C81">
            <v>12810</v>
          </cell>
        </row>
        <row r="82">
          <cell r="A82">
            <v>53000000</v>
          </cell>
          <cell r="B82">
            <v>2016</v>
          </cell>
          <cell r="C82">
            <v>2375457</v>
          </cell>
        </row>
        <row r="83">
          <cell r="A83">
            <v>53140000</v>
          </cell>
          <cell r="B83">
            <v>2016</v>
          </cell>
          <cell r="C83">
            <v>173589</v>
          </cell>
        </row>
        <row r="84">
          <cell r="A84">
            <v>53150000</v>
          </cell>
          <cell r="B84">
            <v>2016</v>
          </cell>
          <cell r="C84">
            <v>461121</v>
          </cell>
        </row>
        <row r="85">
          <cell r="A85">
            <v>53160000</v>
          </cell>
          <cell r="B85">
            <v>2016</v>
          </cell>
          <cell r="C85">
            <v>85390</v>
          </cell>
        </row>
        <row r="86">
          <cell r="A86">
            <v>53340000</v>
          </cell>
          <cell r="B86">
            <v>2016</v>
          </cell>
          <cell r="C86">
            <v>277588</v>
          </cell>
        </row>
        <row r="87">
          <cell r="A87">
            <v>53340020</v>
          </cell>
          <cell r="B87">
            <v>2016</v>
          </cell>
          <cell r="C87">
            <v>108670</v>
          </cell>
        </row>
        <row r="88">
          <cell r="A88">
            <v>53340040</v>
          </cell>
          <cell r="B88">
            <v>2016</v>
          </cell>
          <cell r="C88">
            <v>24229</v>
          </cell>
        </row>
        <row r="89">
          <cell r="A89">
            <v>53340080</v>
          </cell>
          <cell r="B89">
            <v>2016</v>
          </cell>
          <cell r="C89">
            <v>14922</v>
          </cell>
        </row>
        <row r="90">
          <cell r="A90">
            <v>53340120</v>
          </cell>
          <cell r="B90">
            <v>2016</v>
          </cell>
          <cell r="C90">
            <v>29193</v>
          </cell>
        </row>
        <row r="91">
          <cell r="A91">
            <v>53340160</v>
          </cell>
          <cell r="B91">
            <v>2016</v>
          </cell>
          <cell r="C91">
            <v>24995</v>
          </cell>
        </row>
        <row r="92">
          <cell r="A92">
            <v>53340200</v>
          </cell>
          <cell r="B92">
            <v>2016</v>
          </cell>
          <cell r="C92">
            <v>7912</v>
          </cell>
        </row>
        <row r="93">
          <cell r="A93">
            <v>53340240</v>
          </cell>
          <cell r="B93">
            <v>2016</v>
          </cell>
          <cell r="C93">
            <v>5423</v>
          </cell>
        </row>
        <row r="94">
          <cell r="A94">
            <v>53340280</v>
          </cell>
          <cell r="B94">
            <v>2016</v>
          </cell>
          <cell r="C94">
            <v>9913</v>
          </cell>
        </row>
        <row r="95">
          <cell r="A95">
            <v>53340320</v>
          </cell>
          <cell r="B95">
            <v>2016</v>
          </cell>
          <cell r="C95">
            <v>30858</v>
          </cell>
        </row>
        <row r="96">
          <cell r="A96">
            <v>53340360</v>
          </cell>
          <cell r="B96">
            <v>2016</v>
          </cell>
          <cell r="C96">
            <v>21473</v>
          </cell>
        </row>
        <row r="97">
          <cell r="A97">
            <v>53580000</v>
          </cell>
          <cell r="B97">
            <v>2016</v>
          </cell>
          <cell r="C97">
            <v>152536</v>
          </cell>
        </row>
        <row r="98">
          <cell r="A98">
            <v>53580040</v>
          </cell>
          <cell r="B98">
            <v>2016</v>
          </cell>
          <cell r="C98">
            <v>7923</v>
          </cell>
        </row>
        <row r="99">
          <cell r="A99">
            <v>53580080</v>
          </cell>
          <cell r="B99">
            <v>2016</v>
          </cell>
          <cell r="C99">
            <v>45138</v>
          </cell>
        </row>
        <row r="100">
          <cell r="A100">
            <v>53580120</v>
          </cell>
          <cell r="B100">
            <v>2016</v>
          </cell>
          <cell r="C100">
            <v>2705</v>
          </cell>
        </row>
        <row r="101">
          <cell r="A101">
            <v>53580160</v>
          </cell>
          <cell r="B101">
            <v>2016</v>
          </cell>
          <cell r="C101">
            <v>5759</v>
          </cell>
        </row>
        <row r="102">
          <cell r="A102">
            <v>53580200</v>
          </cell>
          <cell r="B102">
            <v>2016</v>
          </cell>
          <cell r="C102">
            <v>4548</v>
          </cell>
        </row>
        <row r="103">
          <cell r="A103">
            <v>53580240</v>
          </cell>
          <cell r="B103">
            <v>2016</v>
          </cell>
          <cell r="C103">
            <v>19428</v>
          </cell>
        </row>
        <row r="104">
          <cell r="A104">
            <v>53580280</v>
          </cell>
          <cell r="B104">
            <v>2016</v>
          </cell>
          <cell r="C104">
            <v>10993</v>
          </cell>
        </row>
        <row r="105">
          <cell r="A105">
            <v>53580320</v>
          </cell>
          <cell r="B105">
            <v>2016</v>
          </cell>
          <cell r="C105">
            <v>8566</v>
          </cell>
        </row>
        <row r="106">
          <cell r="A106">
            <v>53580360</v>
          </cell>
          <cell r="B106">
            <v>2016</v>
          </cell>
          <cell r="C106">
            <v>8014</v>
          </cell>
        </row>
        <row r="107">
          <cell r="A107">
            <v>53580400</v>
          </cell>
          <cell r="B107">
            <v>2016</v>
          </cell>
          <cell r="C107">
            <v>6059</v>
          </cell>
        </row>
        <row r="108">
          <cell r="A108">
            <v>53580440</v>
          </cell>
          <cell r="B108">
            <v>2016</v>
          </cell>
          <cell r="C108">
            <v>6465</v>
          </cell>
        </row>
        <row r="109">
          <cell r="A109">
            <v>53580480</v>
          </cell>
          <cell r="B109">
            <v>2016</v>
          </cell>
          <cell r="C109">
            <v>8749</v>
          </cell>
        </row>
        <row r="110">
          <cell r="A110">
            <v>53580520</v>
          </cell>
          <cell r="B110">
            <v>2016</v>
          </cell>
          <cell r="C110">
            <v>6953</v>
          </cell>
        </row>
        <row r="111">
          <cell r="A111">
            <v>53580560</v>
          </cell>
          <cell r="B111">
            <v>2016</v>
          </cell>
          <cell r="C111">
            <v>5520</v>
          </cell>
        </row>
        <row r="112">
          <cell r="A112">
            <v>53580600</v>
          </cell>
          <cell r="B112">
            <v>2016</v>
          </cell>
          <cell r="C112">
            <v>5716</v>
          </cell>
        </row>
        <row r="113">
          <cell r="A113">
            <v>53620000</v>
          </cell>
          <cell r="B113">
            <v>2016</v>
          </cell>
          <cell r="C113">
            <v>264625</v>
          </cell>
        </row>
        <row r="114">
          <cell r="A114">
            <v>53620040</v>
          </cell>
          <cell r="B114">
            <v>2016</v>
          </cell>
          <cell r="C114">
            <v>14567</v>
          </cell>
        </row>
        <row r="115">
          <cell r="A115">
            <v>53620080</v>
          </cell>
          <cell r="B115">
            <v>2016</v>
          </cell>
          <cell r="C115">
            <v>33870</v>
          </cell>
        </row>
        <row r="116">
          <cell r="A116">
            <v>53620120</v>
          </cell>
          <cell r="B116">
            <v>2016</v>
          </cell>
          <cell r="C116">
            <v>22394</v>
          </cell>
        </row>
        <row r="117">
          <cell r="A117">
            <v>53620160</v>
          </cell>
          <cell r="B117">
            <v>2016</v>
          </cell>
          <cell r="C117">
            <v>12705</v>
          </cell>
        </row>
        <row r="118">
          <cell r="A118">
            <v>53620200</v>
          </cell>
          <cell r="B118">
            <v>2016</v>
          </cell>
          <cell r="C118">
            <v>30123</v>
          </cell>
        </row>
        <row r="119">
          <cell r="A119">
            <v>53620240</v>
          </cell>
          <cell r="B119">
            <v>2016</v>
          </cell>
          <cell r="C119">
            <v>28407</v>
          </cell>
        </row>
        <row r="120">
          <cell r="A120">
            <v>53620280</v>
          </cell>
          <cell r="B120">
            <v>2016</v>
          </cell>
          <cell r="C120">
            <v>32570</v>
          </cell>
        </row>
        <row r="121">
          <cell r="A121">
            <v>53620320</v>
          </cell>
          <cell r="B121">
            <v>2016</v>
          </cell>
          <cell r="C121">
            <v>38209</v>
          </cell>
        </row>
        <row r="122">
          <cell r="A122">
            <v>53620360</v>
          </cell>
          <cell r="B122">
            <v>2016</v>
          </cell>
          <cell r="C122">
            <v>32505</v>
          </cell>
        </row>
        <row r="123">
          <cell r="A123">
            <v>53620400</v>
          </cell>
          <cell r="B123">
            <v>2016</v>
          </cell>
          <cell r="C123">
            <v>19275</v>
          </cell>
        </row>
        <row r="124">
          <cell r="A124">
            <v>53660000</v>
          </cell>
          <cell r="B124">
            <v>2016</v>
          </cell>
          <cell r="C124">
            <v>126638</v>
          </cell>
        </row>
        <row r="125">
          <cell r="A125">
            <v>53660040</v>
          </cell>
          <cell r="B125">
            <v>2016</v>
          </cell>
          <cell r="C125">
            <v>11258</v>
          </cell>
        </row>
        <row r="126">
          <cell r="A126">
            <v>53660080</v>
          </cell>
          <cell r="B126">
            <v>2016</v>
          </cell>
          <cell r="C126">
            <v>5093</v>
          </cell>
        </row>
        <row r="127">
          <cell r="A127">
            <v>53660120</v>
          </cell>
          <cell r="B127">
            <v>2016</v>
          </cell>
          <cell r="C127">
            <v>2474</v>
          </cell>
        </row>
        <row r="128">
          <cell r="A128">
            <v>53660160</v>
          </cell>
          <cell r="B128">
            <v>2016</v>
          </cell>
          <cell r="C128">
            <v>43597</v>
          </cell>
        </row>
        <row r="129">
          <cell r="A129">
            <v>53660200</v>
          </cell>
          <cell r="B129">
            <v>2016</v>
          </cell>
          <cell r="C129">
            <v>5198</v>
          </cell>
        </row>
        <row r="130">
          <cell r="A130">
            <v>53660240</v>
          </cell>
          <cell r="B130">
            <v>2016</v>
          </cell>
          <cell r="C130">
            <v>6961</v>
          </cell>
        </row>
        <row r="131">
          <cell r="A131">
            <v>53660280</v>
          </cell>
          <cell r="B131">
            <v>2016</v>
          </cell>
          <cell r="C131">
            <v>16207</v>
          </cell>
        </row>
        <row r="132">
          <cell r="A132">
            <v>53660320</v>
          </cell>
          <cell r="B132">
            <v>2016</v>
          </cell>
          <cell r="C132">
            <v>4860</v>
          </cell>
        </row>
        <row r="133">
          <cell r="A133">
            <v>53660360</v>
          </cell>
          <cell r="B133">
            <v>2016</v>
          </cell>
          <cell r="C133">
            <v>8092</v>
          </cell>
        </row>
        <row r="134">
          <cell r="A134">
            <v>53660400</v>
          </cell>
          <cell r="B134">
            <v>2016</v>
          </cell>
          <cell r="C134">
            <v>10382</v>
          </cell>
        </row>
        <row r="135">
          <cell r="A135">
            <v>53660440</v>
          </cell>
          <cell r="B135">
            <v>2016</v>
          </cell>
          <cell r="C135">
            <v>12516</v>
          </cell>
        </row>
        <row r="136">
          <cell r="A136">
            <v>53700000</v>
          </cell>
          <cell r="B136">
            <v>2016</v>
          </cell>
          <cell r="C136">
            <v>148818</v>
          </cell>
        </row>
        <row r="137">
          <cell r="A137">
            <v>53700040</v>
          </cell>
          <cell r="B137">
            <v>2016</v>
          </cell>
          <cell r="C137">
            <v>26234</v>
          </cell>
        </row>
        <row r="138">
          <cell r="A138">
            <v>53700080</v>
          </cell>
          <cell r="B138">
            <v>2016</v>
          </cell>
          <cell r="C138">
            <v>7218</v>
          </cell>
        </row>
        <row r="139">
          <cell r="A139">
            <v>53700120</v>
          </cell>
          <cell r="B139">
            <v>2016</v>
          </cell>
          <cell r="C139">
            <v>16123</v>
          </cell>
        </row>
        <row r="140">
          <cell r="A140">
            <v>53700160</v>
          </cell>
          <cell r="B140">
            <v>2016</v>
          </cell>
          <cell r="C140">
            <v>24874</v>
          </cell>
        </row>
        <row r="141">
          <cell r="A141">
            <v>53700200</v>
          </cell>
          <cell r="B141">
            <v>2016</v>
          </cell>
          <cell r="C141">
            <v>21129</v>
          </cell>
        </row>
        <row r="142">
          <cell r="A142">
            <v>53700240</v>
          </cell>
          <cell r="B142">
            <v>2016</v>
          </cell>
          <cell r="C142">
            <v>6475</v>
          </cell>
        </row>
        <row r="143">
          <cell r="A143">
            <v>53700280</v>
          </cell>
          <cell r="B143">
            <v>2016</v>
          </cell>
          <cell r="C143">
            <v>13216</v>
          </cell>
        </row>
        <row r="144">
          <cell r="A144">
            <v>53700320</v>
          </cell>
          <cell r="B144">
            <v>2016</v>
          </cell>
          <cell r="C144">
            <v>5477</v>
          </cell>
        </row>
        <row r="145">
          <cell r="A145">
            <v>53700360</v>
          </cell>
          <cell r="B145">
            <v>2016</v>
          </cell>
          <cell r="C145">
            <v>10564</v>
          </cell>
        </row>
        <row r="146">
          <cell r="A146">
            <v>53700400</v>
          </cell>
          <cell r="B146">
            <v>2016</v>
          </cell>
          <cell r="C146">
            <v>17508</v>
          </cell>
        </row>
        <row r="147">
          <cell r="A147">
            <v>53740000</v>
          </cell>
          <cell r="B147">
            <v>2016</v>
          </cell>
          <cell r="C147">
            <v>167857</v>
          </cell>
        </row>
        <row r="148">
          <cell r="A148">
            <v>53740040</v>
          </cell>
          <cell r="B148">
            <v>2016</v>
          </cell>
          <cell r="C148">
            <v>10361</v>
          </cell>
        </row>
        <row r="149">
          <cell r="A149">
            <v>53740080</v>
          </cell>
          <cell r="B149">
            <v>2016</v>
          </cell>
          <cell r="C149">
            <v>12102</v>
          </cell>
        </row>
        <row r="150">
          <cell r="A150">
            <v>53740120</v>
          </cell>
          <cell r="B150">
            <v>2016</v>
          </cell>
          <cell r="C150">
            <v>30863</v>
          </cell>
        </row>
        <row r="151">
          <cell r="A151">
            <v>53740160</v>
          </cell>
          <cell r="B151">
            <v>2016</v>
          </cell>
          <cell r="C151">
            <v>9287</v>
          </cell>
        </row>
        <row r="152">
          <cell r="A152">
            <v>53740200</v>
          </cell>
          <cell r="B152">
            <v>2016</v>
          </cell>
          <cell r="C152">
            <v>13582</v>
          </cell>
        </row>
        <row r="153">
          <cell r="A153">
            <v>53740240</v>
          </cell>
          <cell r="B153">
            <v>2016</v>
          </cell>
          <cell r="C153">
            <v>8263</v>
          </cell>
        </row>
        <row r="154">
          <cell r="A154">
            <v>53740280</v>
          </cell>
          <cell r="B154">
            <v>2016</v>
          </cell>
          <cell r="C154">
            <v>6454</v>
          </cell>
        </row>
        <row r="155">
          <cell r="A155">
            <v>53740320</v>
          </cell>
          <cell r="B155">
            <v>2016</v>
          </cell>
          <cell r="C155">
            <v>10698</v>
          </cell>
        </row>
        <row r="156">
          <cell r="A156">
            <v>53740360</v>
          </cell>
          <cell r="B156">
            <v>2016</v>
          </cell>
          <cell r="C156">
            <v>13293</v>
          </cell>
        </row>
        <row r="157">
          <cell r="A157">
            <v>53740400</v>
          </cell>
          <cell r="B157">
            <v>2016</v>
          </cell>
          <cell r="C157">
            <v>12064</v>
          </cell>
        </row>
        <row r="158">
          <cell r="A158">
            <v>53740440</v>
          </cell>
          <cell r="B158">
            <v>2016</v>
          </cell>
          <cell r="C158">
            <v>10828</v>
          </cell>
        </row>
        <row r="159">
          <cell r="A159">
            <v>53740480</v>
          </cell>
          <cell r="B159">
            <v>2016</v>
          </cell>
          <cell r="C159">
            <v>16615</v>
          </cell>
        </row>
        <row r="160">
          <cell r="A160">
            <v>53740520</v>
          </cell>
          <cell r="B160">
            <v>2016</v>
          </cell>
          <cell r="C160">
            <v>13447</v>
          </cell>
        </row>
        <row r="161">
          <cell r="A161">
            <v>53780000</v>
          </cell>
          <cell r="B161">
            <v>2016</v>
          </cell>
          <cell r="C161">
            <v>171790</v>
          </cell>
        </row>
        <row r="162">
          <cell r="A162">
            <v>53780040</v>
          </cell>
          <cell r="B162">
            <v>2016</v>
          </cell>
          <cell r="C162">
            <v>62210</v>
          </cell>
        </row>
        <row r="163">
          <cell r="A163">
            <v>53780080</v>
          </cell>
          <cell r="B163">
            <v>2016</v>
          </cell>
          <cell r="C163">
            <v>12447</v>
          </cell>
        </row>
        <row r="164">
          <cell r="A164">
            <v>53780120</v>
          </cell>
          <cell r="B164">
            <v>2016</v>
          </cell>
          <cell r="C164">
            <v>12934</v>
          </cell>
        </row>
        <row r="165">
          <cell r="A165">
            <v>53780160</v>
          </cell>
          <cell r="B165">
            <v>2016</v>
          </cell>
          <cell r="C165">
            <v>17256</v>
          </cell>
        </row>
        <row r="166">
          <cell r="A166">
            <v>53780200</v>
          </cell>
          <cell r="B166">
            <v>2016</v>
          </cell>
          <cell r="C166">
            <v>10079</v>
          </cell>
        </row>
        <row r="167">
          <cell r="A167">
            <v>53780240</v>
          </cell>
          <cell r="B167">
            <v>2016</v>
          </cell>
          <cell r="C167">
            <v>17195</v>
          </cell>
        </row>
        <row r="168">
          <cell r="A168">
            <v>53780280</v>
          </cell>
          <cell r="B168">
            <v>2016</v>
          </cell>
          <cell r="C168">
            <v>16898</v>
          </cell>
        </row>
        <row r="169">
          <cell r="A169">
            <v>53780320</v>
          </cell>
          <cell r="B169">
            <v>2016</v>
          </cell>
          <cell r="C169">
            <v>22771</v>
          </cell>
        </row>
        <row r="170">
          <cell r="A170">
            <v>53820000</v>
          </cell>
          <cell r="B170">
            <v>2016</v>
          </cell>
          <cell r="C170">
            <v>345505</v>
          </cell>
        </row>
        <row r="171">
          <cell r="A171">
            <v>53820040</v>
          </cell>
          <cell r="B171">
            <v>2016</v>
          </cell>
          <cell r="C171">
            <v>12886</v>
          </cell>
        </row>
        <row r="172">
          <cell r="A172">
            <v>53820080</v>
          </cell>
          <cell r="B172">
            <v>2016</v>
          </cell>
          <cell r="C172">
            <v>14575</v>
          </cell>
        </row>
        <row r="173">
          <cell r="A173">
            <v>53820120</v>
          </cell>
          <cell r="B173">
            <v>2016</v>
          </cell>
          <cell r="C173">
            <v>26667</v>
          </cell>
        </row>
        <row r="174">
          <cell r="A174">
            <v>53820160</v>
          </cell>
          <cell r="B174">
            <v>2016</v>
          </cell>
          <cell r="C174">
            <v>10842</v>
          </cell>
        </row>
        <row r="175">
          <cell r="A175">
            <v>53820200</v>
          </cell>
          <cell r="B175">
            <v>2016</v>
          </cell>
          <cell r="C175">
            <v>27848</v>
          </cell>
        </row>
        <row r="176">
          <cell r="A176">
            <v>53820240</v>
          </cell>
          <cell r="B176">
            <v>2016</v>
          </cell>
          <cell r="C176">
            <v>24060</v>
          </cell>
        </row>
        <row r="177">
          <cell r="A177">
            <v>53820280</v>
          </cell>
          <cell r="B177">
            <v>2016</v>
          </cell>
          <cell r="C177">
            <v>19675</v>
          </cell>
        </row>
        <row r="178">
          <cell r="A178">
            <v>53820320</v>
          </cell>
          <cell r="B178">
            <v>2016</v>
          </cell>
          <cell r="C178">
            <v>15130</v>
          </cell>
        </row>
        <row r="179">
          <cell r="A179">
            <v>53820360</v>
          </cell>
          <cell r="B179">
            <v>2016</v>
          </cell>
          <cell r="C179">
            <v>9542</v>
          </cell>
        </row>
        <row r="180">
          <cell r="A180">
            <v>53820400</v>
          </cell>
          <cell r="B180">
            <v>2016</v>
          </cell>
          <cell r="C180">
            <v>12994</v>
          </cell>
        </row>
        <row r="181">
          <cell r="A181">
            <v>53820440</v>
          </cell>
          <cell r="B181">
            <v>2016</v>
          </cell>
          <cell r="C181">
            <v>21348</v>
          </cell>
        </row>
        <row r="182">
          <cell r="A182">
            <v>53820480</v>
          </cell>
          <cell r="B182">
            <v>2016</v>
          </cell>
          <cell r="C182">
            <v>16133</v>
          </cell>
        </row>
        <row r="183">
          <cell r="A183">
            <v>53820520</v>
          </cell>
          <cell r="B183">
            <v>2016</v>
          </cell>
          <cell r="C183">
            <v>6428</v>
          </cell>
        </row>
        <row r="184">
          <cell r="A184">
            <v>53820560</v>
          </cell>
          <cell r="B184">
            <v>2016</v>
          </cell>
          <cell r="C184">
            <v>30189</v>
          </cell>
        </row>
        <row r="185">
          <cell r="A185">
            <v>53820600</v>
          </cell>
          <cell r="B185">
            <v>2016</v>
          </cell>
          <cell r="C185">
            <v>20901</v>
          </cell>
        </row>
        <row r="186">
          <cell r="A186">
            <v>53820640</v>
          </cell>
          <cell r="B186">
            <v>2016</v>
          </cell>
          <cell r="C186">
            <v>11082</v>
          </cell>
        </row>
        <row r="187">
          <cell r="A187">
            <v>53820680</v>
          </cell>
          <cell r="B187">
            <v>2016</v>
          </cell>
          <cell r="C187">
            <v>41468</v>
          </cell>
        </row>
        <row r="188">
          <cell r="A188">
            <v>53820720</v>
          </cell>
          <cell r="B188">
            <v>2016</v>
          </cell>
          <cell r="C188">
            <v>12445</v>
          </cell>
        </row>
        <row r="189">
          <cell r="A189">
            <v>53820760</v>
          </cell>
          <cell r="B189">
            <v>2016</v>
          </cell>
          <cell r="C189">
            <v>11292</v>
          </cell>
        </row>
        <row r="190">
          <cell r="A190">
            <v>55000000</v>
          </cell>
          <cell r="B190">
            <v>2016</v>
          </cell>
          <cell r="C190">
            <v>1407855</v>
          </cell>
        </row>
        <row r="191">
          <cell r="A191">
            <v>55120000</v>
          </cell>
          <cell r="B191">
            <v>2016</v>
          </cell>
          <cell r="C191">
            <v>64612</v>
          </cell>
        </row>
        <row r="192">
          <cell r="A192">
            <v>55130000</v>
          </cell>
          <cell r="B192">
            <v>2016</v>
          </cell>
          <cell r="C192">
            <v>117493</v>
          </cell>
        </row>
        <row r="193">
          <cell r="A193">
            <v>55150000</v>
          </cell>
          <cell r="B193">
            <v>2016</v>
          </cell>
          <cell r="C193">
            <v>138887</v>
          </cell>
        </row>
        <row r="194">
          <cell r="A194">
            <v>55540000</v>
          </cell>
          <cell r="B194">
            <v>2016</v>
          </cell>
          <cell r="C194">
            <v>207877</v>
          </cell>
        </row>
        <row r="195">
          <cell r="A195">
            <v>55540040</v>
          </cell>
          <cell r="B195">
            <v>2016</v>
          </cell>
          <cell r="C195">
            <v>22046</v>
          </cell>
        </row>
        <row r="196">
          <cell r="A196">
            <v>55540080</v>
          </cell>
          <cell r="B196">
            <v>2016</v>
          </cell>
          <cell r="C196">
            <v>39712</v>
          </cell>
        </row>
        <row r="197">
          <cell r="A197">
            <v>55540120</v>
          </cell>
          <cell r="B197">
            <v>2016</v>
          </cell>
          <cell r="C197">
            <v>24360</v>
          </cell>
        </row>
        <row r="198">
          <cell r="A198">
            <v>55540160</v>
          </cell>
          <cell r="B198">
            <v>2016</v>
          </cell>
          <cell r="C198">
            <v>9770</v>
          </cell>
        </row>
        <row r="199">
          <cell r="A199">
            <v>55540200</v>
          </cell>
          <cell r="B199">
            <v>2016</v>
          </cell>
          <cell r="C199">
            <v>24601</v>
          </cell>
        </row>
        <row r="200">
          <cell r="A200">
            <v>55540240</v>
          </cell>
          <cell r="B200">
            <v>2016</v>
          </cell>
          <cell r="C200">
            <v>4791</v>
          </cell>
        </row>
        <row r="201">
          <cell r="A201">
            <v>55540280</v>
          </cell>
          <cell r="B201">
            <v>2016</v>
          </cell>
          <cell r="C201">
            <v>4956</v>
          </cell>
        </row>
        <row r="202">
          <cell r="A202">
            <v>55540320</v>
          </cell>
          <cell r="B202">
            <v>2016</v>
          </cell>
          <cell r="C202">
            <v>6435</v>
          </cell>
        </row>
        <row r="203">
          <cell r="A203">
            <v>55540360</v>
          </cell>
          <cell r="B203">
            <v>2016</v>
          </cell>
          <cell r="C203">
            <v>3948</v>
          </cell>
        </row>
        <row r="204">
          <cell r="A204">
            <v>55540400</v>
          </cell>
          <cell r="B204">
            <v>2016</v>
          </cell>
          <cell r="C204">
            <v>6962</v>
          </cell>
        </row>
        <row r="205">
          <cell r="A205">
            <v>55540440</v>
          </cell>
          <cell r="B205">
            <v>2016</v>
          </cell>
          <cell r="C205">
            <v>8576</v>
          </cell>
        </row>
        <row r="206">
          <cell r="A206">
            <v>55540480</v>
          </cell>
          <cell r="B206">
            <v>2016</v>
          </cell>
          <cell r="C206">
            <v>10784</v>
          </cell>
        </row>
        <row r="207">
          <cell r="A207">
            <v>55540520</v>
          </cell>
          <cell r="B207">
            <v>2016</v>
          </cell>
          <cell r="C207">
            <v>3873</v>
          </cell>
        </row>
        <row r="208">
          <cell r="A208">
            <v>55540560</v>
          </cell>
          <cell r="B208">
            <v>2016</v>
          </cell>
          <cell r="C208">
            <v>11685</v>
          </cell>
        </row>
        <row r="209">
          <cell r="A209">
            <v>55540600</v>
          </cell>
          <cell r="B209">
            <v>2016</v>
          </cell>
          <cell r="C209">
            <v>5274</v>
          </cell>
        </row>
        <row r="210">
          <cell r="A210">
            <v>55540640</v>
          </cell>
          <cell r="B210">
            <v>2016</v>
          </cell>
          <cell r="C210">
            <v>7462</v>
          </cell>
        </row>
        <row r="211">
          <cell r="A211">
            <v>55540680</v>
          </cell>
          <cell r="B211">
            <v>2016</v>
          </cell>
          <cell r="C211">
            <v>12642</v>
          </cell>
        </row>
        <row r="212">
          <cell r="A212">
            <v>55580000</v>
          </cell>
          <cell r="B212">
            <v>2016</v>
          </cell>
          <cell r="C212">
            <v>129520</v>
          </cell>
        </row>
        <row r="213">
          <cell r="A213">
            <v>55580040</v>
          </cell>
          <cell r="B213">
            <v>2016</v>
          </cell>
          <cell r="C213">
            <v>9183</v>
          </cell>
        </row>
        <row r="214">
          <cell r="A214">
            <v>55580080</v>
          </cell>
          <cell r="B214">
            <v>2016</v>
          </cell>
          <cell r="C214">
            <v>7097</v>
          </cell>
        </row>
        <row r="215">
          <cell r="A215">
            <v>55580120</v>
          </cell>
          <cell r="B215">
            <v>2016</v>
          </cell>
          <cell r="C215">
            <v>20847</v>
          </cell>
        </row>
        <row r="216">
          <cell r="A216">
            <v>55580160</v>
          </cell>
          <cell r="B216">
            <v>2016</v>
          </cell>
          <cell r="C216">
            <v>26526</v>
          </cell>
        </row>
        <row r="217">
          <cell r="A217">
            <v>55580200</v>
          </cell>
          <cell r="B217">
            <v>2016</v>
          </cell>
          <cell r="C217">
            <v>6883</v>
          </cell>
        </row>
        <row r="218">
          <cell r="A218">
            <v>55580240</v>
          </cell>
          <cell r="B218">
            <v>2016</v>
          </cell>
          <cell r="C218">
            <v>14298</v>
          </cell>
        </row>
        <row r="219">
          <cell r="A219">
            <v>55580280</v>
          </cell>
          <cell r="B219">
            <v>2016</v>
          </cell>
          <cell r="C219">
            <v>6399</v>
          </cell>
        </row>
        <row r="220">
          <cell r="A220">
            <v>55580320</v>
          </cell>
          <cell r="B220">
            <v>2016</v>
          </cell>
          <cell r="C220">
            <v>11599</v>
          </cell>
        </row>
        <row r="221">
          <cell r="A221">
            <v>55580360</v>
          </cell>
          <cell r="B221">
            <v>2016</v>
          </cell>
          <cell r="C221">
            <v>8076</v>
          </cell>
        </row>
        <row r="222">
          <cell r="A222">
            <v>55580400</v>
          </cell>
          <cell r="B222">
            <v>2016</v>
          </cell>
          <cell r="C222">
            <v>6709</v>
          </cell>
        </row>
        <row r="223">
          <cell r="A223">
            <v>55580440</v>
          </cell>
          <cell r="B223">
            <v>2016</v>
          </cell>
          <cell r="C223">
            <v>11903</v>
          </cell>
        </row>
        <row r="224">
          <cell r="A224">
            <v>55620000</v>
          </cell>
          <cell r="B224">
            <v>2016</v>
          </cell>
          <cell r="C224">
            <v>335491</v>
          </cell>
        </row>
        <row r="225">
          <cell r="A225">
            <v>55620040</v>
          </cell>
          <cell r="B225">
            <v>2016</v>
          </cell>
          <cell r="C225">
            <v>39982</v>
          </cell>
        </row>
        <row r="226">
          <cell r="A226">
            <v>55620080</v>
          </cell>
          <cell r="B226">
            <v>2016</v>
          </cell>
          <cell r="C226">
            <v>19113</v>
          </cell>
        </row>
        <row r="227">
          <cell r="A227">
            <v>55620120</v>
          </cell>
          <cell r="B227">
            <v>2016</v>
          </cell>
          <cell r="C227">
            <v>43842</v>
          </cell>
        </row>
        <row r="228">
          <cell r="A228">
            <v>55620140</v>
          </cell>
          <cell r="B228">
            <v>2016</v>
          </cell>
          <cell r="C228">
            <v>37978</v>
          </cell>
        </row>
        <row r="229">
          <cell r="A229">
            <v>55620160</v>
          </cell>
          <cell r="B229">
            <v>2016</v>
          </cell>
          <cell r="C229">
            <v>22408</v>
          </cell>
        </row>
        <row r="230">
          <cell r="A230">
            <v>55620200</v>
          </cell>
          <cell r="B230">
            <v>2016</v>
          </cell>
          <cell r="C230">
            <v>33009</v>
          </cell>
        </row>
        <row r="231">
          <cell r="A231">
            <v>55620240</v>
          </cell>
          <cell r="B231">
            <v>2016</v>
          </cell>
          <cell r="C231">
            <v>45419</v>
          </cell>
        </row>
        <row r="232">
          <cell r="A232">
            <v>55620280</v>
          </cell>
          <cell r="B232">
            <v>2016</v>
          </cell>
          <cell r="C232">
            <v>15678</v>
          </cell>
        </row>
        <row r="233">
          <cell r="A233">
            <v>55620320</v>
          </cell>
          <cell r="B233">
            <v>2016</v>
          </cell>
          <cell r="C233">
            <v>61058</v>
          </cell>
        </row>
        <row r="234">
          <cell r="A234">
            <v>55620360</v>
          </cell>
          <cell r="B234">
            <v>2016</v>
          </cell>
          <cell r="C234">
            <v>17004</v>
          </cell>
        </row>
        <row r="235">
          <cell r="A235">
            <v>55660000</v>
          </cell>
          <cell r="B235">
            <v>2016</v>
          </cell>
          <cell r="C235">
            <v>254055</v>
          </cell>
        </row>
        <row r="236">
          <cell r="A236">
            <v>55660040</v>
          </cell>
          <cell r="B236">
            <v>2016</v>
          </cell>
          <cell r="C236">
            <v>6198</v>
          </cell>
        </row>
        <row r="237">
          <cell r="A237">
            <v>55660080</v>
          </cell>
          <cell r="B237">
            <v>2016</v>
          </cell>
          <cell r="C237">
            <v>19472</v>
          </cell>
        </row>
        <row r="238">
          <cell r="A238">
            <v>55660120</v>
          </cell>
          <cell r="B238">
            <v>2016</v>
          </cell>
          <cell r="C238">
            <v>20810</v>
          </cell>
        </row>
        <row r="239">
          <cell r="A239">
            <v>55660160</v>
          </cell>
          <cell r="B239">
            <v>2016</v>
          </cell>
          <cell r="C239">
            <v>12076</v>
          </cell>
        </row>
        <row r="240">
          <cell r="A240">
            <v>55660200</v>
          </cell>
          <cell r="B240">
            <v>2016</v>
          </cell>
          <cell r="C240">
            <v>4536</v>
          </cell>
        </row>
        <row r="241">
          <cell r="A241">
            <v>55660240</v>
          </cell>
          <cell r="B241">
            <v>2016</v>
          </cell>
          <cell r="C241">
            <v>3985</v>
          </cell>
        </row>
        <row r="242">
          <cell r="A242">
            <v>55660280</v>
          </cell>
          <cell r="B242">
            <v>2016</v>
          </cell>
          <cell r="C242">
            <v>30596</v>
          </cell>
        </row>
        <row r="243">
          <cell r="A243">
            <v>55660320</v>
          </cell>
          <cell r="B243">
            <v>2016</v>
          </cell>
          <cell r="C243">
            <v>4185</v>
          </cell>
        </row>
        <row r="244">
          <cell r="A244">
            <v>55660360</v>
          </cell>
          <cell r="B244">
            <v>2016</v>
          </cell>
          <cell r="C244">
            <v>3744</v>
          </cell>
        </row>
        <row r="245">
          <cell r="A245">
            <v>55660400</v>
          </cell>
          <cell r="B245">
            <v>2016</v>
          </cell>
          <cell r="C245">
            <v>12400</v>
          </cell>
        </row>
        <row r="246">
          <cell r="A246">
            <v>55660440</v>
          </cell>
          <cell r="B246">
            <v>2016</v>
          </cell>
          <cell r="C246">
            <v>5220</v>
          </cell>
        </row>
        <row r="247">
          <cell r="A247">
            <v>55660480</v>
          </cell>
          <cell r="B247">
            <v>2016</v>
          </cell>
          <cell r="C247">
            <v>8061</v>
          </cell>
        </row>
        <row r="248">
          <cell r="A248">
            <v>55660520</v>
          </cell>
          <cell r="B248">
            <v>2016</v>
          </cell>
          <cell r="C248">
            <v>3672</v>
          </cell>
        </row>
        <row r="249">
          <cell r="A249">
            <v>55660560</v>
          </cell>
          <cell r="B249">
            <v>2016</v>
          </cell>
          <cell r="C249">
            <v>7193</v>
          </cell>
        </row>
        <row r="250">
          <cell r="A250">
            <v>55660600</v>
          </cell>
          <cell r="B250">
            <v>2016</v>
          </cell>
          <cell r="C250">
            <v>7859</v>
          </cell>
        </row>
        <row r="251">
          <cell r="A251">
            <v>55660640</v>
          </cell>
          <cell r="B251">
            <v>2016</v>
          </cell>
          <cell r="C251">
            <v>5246</v>
          </cell>
        </row>
        <row r="252">
          <cell r="A252">
            <v>55660680</v>
          </cell>
          <cell r="B252">
            <v>2016</v>
          </cell>
          <cell r="C252">
            <v>10847</v>
          </cell>
        </row>
        <row r="253">
          <cell r="A253">
            <v>55660720</v>
          </cell>
          <cell r="B253">
            <v>2016</v>
          </cell>
          <cell r="C253">
            <v>6906</v>
          </cell>
        </row>
        <row r="254">
          <cell r="A254">
            <v>55660760</v>
          </cell>
          <cell r="B254">
            <v>2016</v>
          </cell>
          <cell r="C254">
            <v>40933</v>
          </cell>
        </row>
        <row r="255">
          <cell r="A255">
            <v>55660800</v>
          </cell>
          <cell r="B255">
            <v>2016</v>
          </cell>
          <cell r="C255">
            <v>4295</v>
          </cell>
        </row>
        <row r="256">
          <cell r="A256">
            <v>55660840</v>
          </cell>
          <cell r="B256">
            <v>2016</v>
          </cell>
          <cell r="C256">
            <v>18462</v>
          </cell>
        </row>
        <row r="257">
          <cell r="A257">
            <v>55660880</v>
          </cell>
          <cell r="B257">
            <v>2016</v>
          </cell>
          <cell r="C257">
            <v>5949</v>
          </cell>
        </row>
        <row r="258">
          <cell r="A258">
            <v>55660920</v>
          </cell>
          <cell r="B258">
            <v>2016</v>
          </cell>
          <cell r="C258">
            <v>6914</v>
          </cell>
        </row>
        <row r="259">
          <cell r="A259">
            <v>55660960</v>
          </cell>
          <cell r="B259">
            <v>2016</v>
          </cell>
          <cell r="C259">
            <v>4496</v>
          </cell>
        </row>
        <row r="260">
          <cell r="A260">
            <v>55700000</v>
          </cell>
          <cell r="B260">
            <v>2016</v>
          </cell>
          <cell r="C260">
            <v>159920</v>
          </cell>
        </row>
        <row r="261">
          <cell r="A261">
            <v>55700040</v>
          </cell>
          <cell r="B261">
            <v>2016</v>
          </cell>
          <cell r="C261">
            <v>27793</v>
          </cell>
        </row>
        <row r="262">
          <cell r="A262">
            <v>55700080</v>
          </cell>
          <cell r="B262">
            <v>2016</v>
          </cell>
          <cell r="C262">
            <v>21489</v>
          </cell>
        </row>
        <row r="263">
          <cell r="A263">
            <v>55700120</v>
          </cell>
          <cell r="B263">
            <v>2016</v>
          </cell>
          <cell r="C263">
            <v>3709</v>
          </cell>
        </row>
        <row r="264">
          <cell r="A264">
            <v>55700160</v>
          </cell>
          <cell r="B264">
            <v>2016</v>
          </cell>
          <cell r="C264">
            <v>9041</v>
          </cell>
        </row>
        <row r="265">
          <cell r="A265">
            <v>55700200</v>
          </cell>
          <cell r="B265">
            <v>2016</v>
          </cell>
          <cell r="C265">
            <v>11856</v>
          </cell>
        </row>
        <row r="266">
          <cell r="A266">
            <v>55700240</v>
          </cell>
          <cell r="B266">
            <v>2016</v>
          </cell>
          <cell r="C266">
            <v>5646</v>
          </cell>
        </row>
        <row r="267">
          <cell r="A267">
            <v>55700280</v>
          </cell>
          <cell r="B267">
            <v>2016</v>
          </cell>
          <cell r="C267">
            <v>17282</v>
          </cell>
        </row>
        <row r="268">
          <cell r="A268">
            <v>55700320</v>
          </cell>
          <cell r="B268">
            <v>2016</v>
          </cell>
          <cell r="C268">
            <v>6018</v>
          </cell>
        </row>
        <row r="269">
          <cell r="A269">
            <v>55700360</v>
          </cell>
          <cell r="B269">
            <v>2016</v>
          </cell>
          <cell r="C269">
            <v>8436</v>
          </cell>
        </row>
        <row r="270">
          <cell r="A270">
            <v>55700400</v>
          </cell>
          <cell r="B270">
            <v>2016</v>
          </cell>
          <cell r="C270">
            <v>7481</v>
          </cell>
        </row>
        <row r="271">
          <cell r="A271">
            <v>55700440</v>
          </cell>
          <cell r="B271">
            <v>2016</v>
          </cell>
          <cell r="C271">
            <v>11258</v>
          </cell>
        </row>
        <row r="272">
          <cell r="A272">
            <v>55700480</v>
          </cell>
          <cell r="B272">
            <v>2016</v>
          </cell>
          <cell r="C272">
            <v>7749</v>
          </cell>
        </row>
        <row r="273">
          <cell r="A273">
            <v>55700520</v>
          </cell>
          <cell r="B273">
            <v>2016</v>
          </cell>
          <cell r="C273">
            <v>22162</v>
          </cell>
        </row>
        <row r="274">
          <cell r="A274">
            <v>57000000</v>
          </cell>
          <cell r="B274">
            <v>2016</v>
          </cell>
          <cell r="C274">
            <v>1175675</v>
          </cell>
        </row>
        <row r="275">
          <cell r="A275">
            <v>57110000</v>
          </cell>
          <cell r="B275">
            <v>2016</v>
          </cell>
          <cell r="C275">
            <v>159023</v>
          </cell>
        </row>
        <row r="276">
          <cell r="A276">
            <v>57540000</v>
          </cell>
          <cell r="B276">
            <v>2016</v>
          </cell>
          <cell r="C276">
            <v>212669</v>
          </cell>
        </row>
        <row r="277">
          <cell r="A277">
            <v>57540040</v>
          </cell>
          <cell r="B277">
            <v>2016</v>
          </cell>
          <cell r="C277">
            <v>5419</v>
          </cell>
        </row>
        <row r="278">
          <cell r="A278">
            <v>57540080</v>
          </cell>
          <cell r="B278">
            <v>2016</v>
          </cell>
          <cell r="C278">
            <v>55832</v>
          </cell>
        </row>
        <row r="279">
          <cell r="A279">
            <v>57540120</v>
          </cell>
          <cell r="B279">
            <v>2016</v>
          </cell>
          <cell r="C279">
            <v>12895</v>
          </cell>
        </row>
        <row r="280">
          <cell r="A280">
            <v>57540160</v>
          </cell>
          <cell r="B280">
            <v>2016</v>
          </cell>
          <cell r="C280">
            <v>14494</v>
          </cell>
        </row>
        <row r="281">
          <cell r="A281">
            <v>57540200</v>
          </cell>
          <cell r="B281">
            <v>2016</v>
          </cell>
          <cell r="C281">
            <v>9787</v>
          </cell>
        </row>
        <row r="282">
          <cell r="A282">
            <v>57540240</v>
          </cell>
          <cell r="B282">
            <v>2016</v>
          </cell>
          <cell r="C282">
            <v>5087</v>
          </cell>
        </row>
        <row r="283">
          <cell r="A283">
            <v>57540280</v>
          </cell>
          <cell r="B283">
            <v>2016</v>
          </cell>
          <cell r="C283">
            <v>26029</v>
          </cell>
        </row>
        <row r="284">
          <cell r="A284">
            <v>57540320</v>
          </cell>
          <cell r="B284">
            <v>2016</v>
          </cell>
          <cell r="C284">
            <v>17920</v>
          </cell>
        </row>
        <row r="285">
          <cell r="A285">
            <v>57540360</v>
          </cell>
          <cell r="B285">
            <v>2016</v>
          </cell>
          <cell r="C285">
            <v>16332</v>
          </cell>
        </row>
        <row r="286">
          <cell r="A286">
            <v>57540400</v>
          </cell>
          <cell r="B286">
            <v>2016</v>
          </cell>
          <cell r="C286">
            <v>12810</v>
          </cell>
        </row>
        <row r="287">
          <cell r="A287">
            <v>57540440</v>
          </cell>
          <cell r="B287">
            <v>2016</v>
          </cell>
          <cell r="C287">
            <v>16034</v>
          </cell>
        </row>
        <row r="288">
          <cell r="A288">
            <v>57540480</v>
          </cell>
          <cell r="B288">
            <v>2016</v>
          </cell>
          <cell r="C288">
            <v>13294</v>
          </cell>
        </row>
        <row r="289">
          <cell r="A289">
            <v>57540520</v>
          </cell>
          <cell r="B289">
            <v>2016</v>
          </cell>
          <cell r="C289">
            <v>6736</v>
          </cell>
        </row>
        <row r="290">
          <cell r="A290">
            <v>57580000</v>
          </cell>
          <cell r="B290">
            <v>2016</v>
          </cell>
          <cell r="C290">
            <v>153451</v>
          </cell>
        </row>
        <row r="291">
          <cell r="A291">
            <v>57580040</v>
          </cell>
          <cell r="B291">
            <v>2016</v>
          </cell>
          <cell r="C291">
            <v>27480</v>
          </cell>
        </row>
        <row r="292">
          <cell r="A292">
            <v>57580080</v>
          </cell>
          <cell r="B292">
            <v>2016</v>
          </cell>
          <cell r="C292">
            <v>12704</v>
          </cell>
        </row>
        <row r="293">
          <cell r="A293">
            <v>57580120</v>
          </cell>
          <cell r="B293">
            <v>2016</v>
          </cell>
          <cell r="C293">
            <v>37883</v>
          </cell>
        </row>
        <row r="294">
          <cell r="A294">
            <v>57580160</v>
          </cell>
          <cell r="B294">
            <v>2016</v>
          </cell>
          <cell r="C294">
            <v>12740</v>
          </cell>
        </row>
        <row r="295">
          <cell r="A295">
            <v>57580200</v>
          </cell>
          <cell r="B295">
            <v>2016</v>
          </cell>
          <cell r="C295">
            <v>10580</v>
          </cell>
        </row>
        <row r="296">
          <cell r="A296">
            <v>57580240</v>
          </cell>
          <cell r="B296">
            <v>2016</v>
          </cell>
          <cell r="C296">
            <v>23978</v>
          </cell>
        </row>
        <row r="297">
          <cell r="A297">
            <v>57580280</v>
          </cell>
          <cell r="B297">
            <v>2016</v>
          </cell>
          <cell r="C297">
            <v>6348</v>
          </cell>
        </row>
        <row r="298">
          <cell r="A298">
            <v>57580320</v>
          </cell>
          <cell r="B298">
            <v>2016</v>
          </cell>
          <cell r="C298">
            <v>9422</v>
          </cell>
        </row>
        <row r="299">
          <cell r="A299">
            <v>57580360</v>
          </cell>
          <cell r="B299">
            <v>2016</v>
          </cell>
          <cell r="C299">
            <v>12316</v>
          </cell>
        </row>
        <row r="300">
          <cell r="A300">
            <v>57620000</v>
          </cell>
          <cell r="B300">
            <v>2016</v>
          </cell>
          <cell r="C300">
            <v>84432</v>
          </cell>
        </row>
        <row r="301">
          <cell r="A301">
            <v>57620040</v>
          </cell>
          <cell r="B301">
            <v>2016</v>
          </cell>
          <cell r="C301">
            <v>10860</v>
          </cell>
        </row>
        <row r="302">
          <cell r="A302">
            <v>57620080</v>
          </cell>
          <cell r="B302">
            <v>2016</v>
          </cell>
          <cell r="C302">
            <v>8033</v>
          </cell>
        </row>
        <row r="303">
          <cell r="A303">
            <v>57620120</v>
          </cell>
          <cell r="B303">
            <v>2016</v>
          </cell>
          <cell r="C303">
            <v>5678</v>
          </cell>
        </row>
        <row r="304">
          <cell r="A304">
            <v>57620160</v>
          </cell>
          <cell r="B304">
            <v>2016</v>
          </cell>
          <cell r="C304">
            <v>9567</v>
          </cell>
        </row>
        <row r="305">
          <cell r="A305">
            <v>57620200</v>
          </cell>
          <cell r="B305">
            <v>2016</v>
          </cell>
          <cell r="C305">
            <v>16579</v>
          </cell>
        </row>
        <row r="306">
          <cell r="A306">
            <v>57620240</v>
          </cell>
          <cell r="B306">
            <v>2016</v>
          </cell>
          <cell r="C306">
            <v>3442</v>
          </cell>
        </row>
        <row r="307">
          <cell r="A307">
            <v>57620280</v>
          </cell>
          <cell r="B307">
            <v>2016</v>
          </cell>
          <cell r="C307">
            <v>3767</v>
          </cell>
        </row>
        <row r="308">
          <cell r="A308">
            <v>57620320</v>
          </cell>
          <cell r="B308">
            <v>2016</v>
          </cell>
          <cell r="C308">
            <v>7518</v>
          </cell>
        </row>
        <row r="309">
          <cell r="A309">
            <v>57620360</v>
          </cell>
          <cell r="B309">
            <v>2016</v>
          </cell>
          <cell r="C309">
            <v>14173</v>
          </cell>
        </row>
        <row r="310">
          <cell r="A310">
            <v>57620400</v>
          </cell>
          <cell r="B310">
            <v>2016</v>
          </cell>
          <cell r="C310">
            <v>4815</v>
          </cell>
        </row>
        <row r="311">
          <cell r="A311">
            <v>57660000</v>
          </cell>
          <cell r="B311">
            <v>2016</v>
          </cell>
          <cell r="C311">
            <v>205417</v>
          </cell>
        </row>
        <row r="312">
          <cell r="A312">
            <v>57660040</v>
          </cell>
          <cell r="B312">
            <v>2016</v>
          </cell>
          <cell r="C312">
            <v>5264</v>
          </cell>
        </row>
        <row r="313">
          <cell r="A313">
            <v>57660080</v>
          </cell>
          <cell r="B313">
            <v>2016</v>
          </cell>
          <cell r="C313">
            <v>31302</v>
          </cell>
        </row>
        <row r="314">
          <cell r="A314">
            <v>57660120</v>
          </cell>
          <cell r="B314">
            <v>2016</v>
          </cell>
          <cell r="C314">
            <v>5222</v>
          </cell>
        </row>
        <row r="315">
          <cell r="A315">
            <v>57660160</v>
          </cell>
          <cell r="B315">
            <v>2016</v>
          </cell>
          <cell r="C315">
            <v>9833</v>
          </cell>
        </row>
        <row r="316">
          <cell r="A316">
            <v>57660200</v>
          </cell>
          <cell r="B316">
            <v>2016</v>
          </cell>
          <cell r="C316">
            <v>41797</v>
          </cell>
        </row>
        <row r="317">
          <cell r="A317">
            <v>57660240</v>
          </cell>
          <cell r="B317">
            <v>2016</v>
          </cell>
          <cell r="C317">
            <v>5111</v>
          </cell>
        </row>
        <row r="318">
          <cell r="A318">
            <v>57660280</v>
          </cell>
          <cell r="B318">
            <v>2016</v>
          </cell>
          <cell r="C318">
            <v>7331</v>
          </cell>
        </row>
        <row r="319">
          <cell r="A319">
            <v>57660320</v>
          </cell>
          <cell r="B319">
            <v>2016</v>
          </cell>
          <cell r="C319">
            <v>9921</v>
          </cell>
        </row>
        <row r="320">
          <cell r="A320">
            <v>57660360</v>
          </cell>
          <cell r="B320">
            <v>2016</v>
          </cell>
          <cell r="C320">
            <v>8839</v>
          </cell>
        </row>
        <row r="321">
          <cell r="A321">
            <v>57660400</v>
          </cell>
          <cell r="B321">
            <v>2016</v>
          </cell>
          <cell r="C321">
            <v>20491</v>
          </cell>
        </row>
        <row r="322">
          <cell r="A322">
            <v>57660440</v>
          </cell>
          <cell r="B322">
            <v>2016</v>
          </cell>
          <cell r="C322">
            <v>23353</v>
          </cell>
        </row>
        <row r="323">
          <cell r="A323">
            <v>57660480</v>
          </cell>
          <cell r="B323">
            <v>2016</v>
          </cell>
          <cell r="C323">
            <v>10234</v>
          </cell>
        </row>
        <row r="324">
          <cell r="A324">
            <v>57660520</v>
          </cell>
          <cell r="B324">
            <v>2016</v>
          </cell>
          <cell r="C324">
            <v>6076</v>
          </cell>
        </row>
        <row r="325">
          <cell r="A325">
            <v>57660560</v>
          </cell>
          <cell r="B325">
            <v>2016</v>
          </cell>
          <cell r="C325">
            <v>10207</v>
          </cell>
        </row>
        <row r="326">
          <cell r="A326">
            <v>57660600</v>
          </cell>
          <cell r="B326">
            <v>2016</v>
          </cell>
          <cell r="C326">
            <v>5245</v>
          </cell>
        </row>
        <row r="327">
          <cell r="A327">
            <v>57660640</v>
          </cell>
          <cell r="B327">
            <v>2016</v>
          </cell>
          <cell r="C327">
            <v>5191</v>
          </cell>
        </row>
        <row r="328">
          <cell r="A328">
            <v>57700000</v>
          </cell>
          <cell r="B328">
            <v>2016</v>
          </cell>
          <cell r="C328">
            <v>190925</v>
          </cell>
        </row>
        <row r="329">
          <cell r="A329">
            <v>57700040</v>
          </cell>
          <cell r="B329">
            <v>2016</v>
          </cell>
          <cell r="C329">
            <v>28979</v>
          </cell>
        </row>
        <row r="330">
          <cell r="A330">
            <v>57700080</v>
          </cell>
          <cell r="B330">
            <v>2016</v>
          </cell>
          <cell r="C330">
            <v>14275</v>
          </cell>
        </row>
        <row r="331">
          <cell r="A331">
            <v>57700120</v>
          </cell>
          <cell r="B331">
            <v>2016</v>
          </cell>
          <cell r="C331">
            <v>10778</v>
          </cell>
        </row>
        <row r="332">
          <cell r="A332">
            <v>57700160</v>
          </cell>
          <cell r="B332">
            <v>2016</v>
          </cell>
          <cell r="C332">
            <v>8842</v>
          </cell>
        </row>
        <row r="333">
          <cell r="A333">
            <v>57700200</v>
          </cell>
          <cell r="B333">
            <v>2016</v>
          </cell>
          <cell r="C333">
            <v>16175</v>
          </cell>
        </row>
        <row r="334">
          <cell r="A334">
            <v>57700240</v>
          </cell>
          <cell r="B334">
            <v>2016</v>
          </cell>
          <cell r="C334">
            <v>45915</v>
          </cell>
        </row>
        <row r="335">
          <cell r="A335">
            <v>57700280</v>
          </cell>
          <cell r="B335">
            <v>2016</v>
          </cell>
          <cell r="C335">
            <v>16345</v>
          </cell>
        </row>
        <row r="336">
          <cell r="A336">
            <v>57700320</v>
          </cell>
          <cell r="B336">
            <v>2016</v>
          </cell>
          <cell r="C336">
            <v>23028</v>
          </cell>
        </row>
        <row r="337">
          <cell r="A337">
            <v>57700360</v>
          </cell>
          <cell r="B337">
            <v>2016</v>
          </cell>
          <cell r="C337">
            <v>8065</v>
          </cell>
        </row>
        <row r="338">
          <cell r="A338">
            <v>57700400</v>
          </cell>
          <cell r="B338">
            <v>2016</v>
          </cell>
          <cell r="C338">
            <v>9538</v>
          </cell>
        </row>
        <row r="339">
          <cell r="A339">
            <v>57700440</v>
          </cell>
          <cell r="B339">
            <v>2016</v>
          </cell>
          <cell r="C339">
            <v>8985</v>
          </cell>
        </row>
        <row r="340">
          <cell r="A340">
            <v>57740000</v>
          </cell>
          <cell r="B340">
            <v>2016</v>
          </cell>
          <cell r="C340">
            <v>169758</v>
          </cell>
        </row>
        <row r="341">
          <cell r="A341">
            <v>57740040</v>
          </cell>
          <cell r="B341">
            <v>2016</v>
          </cell>
          <cell r="C341">
            <v>5251</v>
          </cell>
        </row>
        <row r="342">
          <cell r="A342">
            <v>57740080</v>
          </cell>
          <cell r="B342">
            <v>2016</v>
          </cell>
          <cell r="C342">
            <v>8194</v>
          </cell>
        </row>
        <row r="343">
          <cell r="A343">
            <v>57740120</v>
          </cell>
          <cell r="B343">
            <v>2016</v>
          </cell>
          <cell r="C343">
            <v>8011</v>
          </cell>
        </row>
        <row r="344">
          <cell r="A344">
            <v>57740160</v>
          </cell>
          <cell r="B344">
            <v>2016</v>
          </cell>
          <cell r="C344">
            <v>13592</v>
          </cell>
        </row>
        <row r="345">
          <cell r="A345">
            <v>57740200</v>
          </cell>
          <cell r="B345">
            <v>2016</v>
          </cell>
          <cell r="C345">
            <v>19049</v>
          </cell>
        </row>
        <row r="346">
          <cell r="A346">
            <v>57740240</v>
          </cell>
          <cell r="B346">
            <v>2016</v>
          </cell>
          <cell r="C346">
            <v>9604</v>
          </cell>
        </row>
        <row r="347">
          <cell r="A347">
            <v>57740280</v>
          </cell>
          <cell r="B347">
            <v>2016</v>
          </cell>
          <cell r="C347">
            <v>6547</v>
          </cell>
        </row>
        <row r="348">
          <cell r="A348">
            <v>57740320</v>
          </cell>
          <cell r="B348">
            <v>2016</v>
          </cell>
          <cell r="C348">
            <v>76442</v>
          </cell>
        </row>
        <row r="349">
          <cell r="A349">
            <v>57740360</v>
          </cell>
          <cell r="B349">
            <v>2016</v>
          </cell>
          <cell r="C349">
            <v>15384</v>
          </cell>
        </row>
        <row r="350">
          <cell r="A350">
            <v>57740400</v>
          </cell>
          <cell r="B350">
            <v>2016</v>
          </cell>
          <cell r="C350">
            <v>7684</v>
          </cell>
        </row>
        <row r="351">
          <cell r="A351">
            <v>59000000</v>
          </cell>
          <cell r="B351">
            <v>2016</v>
          </cell>
          <cell r="C351">
            <v>1959717</v>
          </cell>
        </row>
        <row r="352">
          <cell r="A352">
            <v>59110000</v>
          </cell>
          <cell r="B352">
            <v>2016</v>
          </cell>
          <cell r="C352">
            <v>185256</v>
          </cell>
        </row>
        <row r="353">
          <cell r="A353">
            <v>59130000</v>
          </cell>
          <cell r="B353">
            <v>2016</v>
          </cell>
          <cell r="C353">
            <v>272752</v>
          </cell>
        </row>
        <row r="354">
          <cell r="A354">
            <v>59140000</v>
          </cell>
          <cell r="B354">
            <v>2016</v>
          </cell>
          <cell r="C354">
            <v>93317</v>
          </cell>
        </row>
        <row r="355">
          <cell r="A355">
            <v>59150000</v>
          </cell>
          <cell r="B355">
            <v>2016</v>
          </cell>
          <cell r="C355">
            <v>91874</v>
          </cell>
        </row>
        <row r="356">
          <cell r="A356">
            <v>59160000</v>
          </cell>
          <cell r="B356">
            <v>2016</v>
          </cell>
          <cell r="C356">
            <v>73833</v>
          </cell>
        </row>
        <row r="357">
          <cell r="A357">
            <v>59540000</v>
          </cell>
          <cell r="B357">
            <v>2016</v>
          </cell>
          <cell r="C357">
            <v>189821</v>
          </cell>
        </row>
        <row r="358">
          <cell r="A358">
            <v>59540040</v>
          </cell>
          <cell r="B358">
            <v>2016</v>
          </cell>
          <cell r="C358">
            <v>5548</v>
          </cell>
        </row>
        <row r="359">
          <cell r="A359">
            <v>59540080</v>
          </cell>
          <cell r="B359">
            <v>2016</v>
          </cell>
          <cell r="C359">
            <v>18798</v>
          </cell>
        </row>
        <row r="360">
          <cell r="A360">
            <v>59540120</v>
          </cell>
          <cell r="B360">
            <v>2016</v>
          </cell>
          <cell r="C360">
            <v>18237</v>
          </cell>
        </row>
        <row r="361">
          <cell r="A361">
            <v>59540160</v>
          </cell>
          <cell r="B361">
            <v>2016</v>
          </cell>
          <cell r="C361">
            <v>31402</v>
          </cell>
        </row>
        <row r="362">
          <cell r="A362">
            <v>59540200</v>
          </cell>
          <cell r="B362">
            <v>2016</v>
          </cell>
          <cell r="C362">
            <v>14970</v>
          </cell>
        </row>
        <row r="363">
          <cell r="A363">
            <v>59540240</v>
          </cell>
          <cell r="B363">
            <v>2016</v>
          </cell>
          <cell r="C363">
            <v>15497</v>
          </cell>
        </row>
        <row r="364">
          <cell r="A364">
            <v>59540280</v>
          </cell>
          <cell r="B364">
            <v>2016</v>
          </cell>
          <cell r="C364">
            <v>16682</v>
          </cell>
        </row>
        <row r="365">
          <cell r="A365">
            <v>59540320</v>
          </cell>
          <cell r="B365">
            <v>2016</v>
          </cell>
          <cell r="C365">
            <v>16460</v>
          </cell>
        </row>
        <row r="366">
          <cell r="A366">
            <v>59540360</v>
          </cell>
          <cell r="B366">
            <v>2016</v>
          </cell>
          <cell r="C366">
            <v>52227</v>
          </cell>
        </row>
        <row r="367">
          <cell r="A367">
            <v>59580000</v>
          </cell>
          <cell r="B367">
            <v>2016</v>
          </cell>
          <cell r="C367">
            <v>156977</v>
          </cell>
        </row>
        <row r="368">
          <cell r="A368">
            <v>59580040</v>
          </cell>
          <cell r="B368">
            <v>2016</v>
          </cell>
          <cell r="C368">
            <v>43087</v>
          </cell>
        </row>
        <row r="369">
          <cell r="A369">
            <v>59580080</v>
          </cell>
          <cell r="B369">
            <v>2016</v>
          </cell>
          <cell r="C369">
            <v>6405</v>
          </cell>
        </row>
        <row r="370">
          <cell r="A370">
            <v>59580120</v>
          </cell>
          <cell r="B370">
            <v>2016</v>
          </cell>
          <cell r="C370">
            <v>15799</v>
          </cell>
        </row>
        <row r="371">
          <cell r="A371">
            <v>59580160</v>
          </cell>
          <cell r="B371">
            <v>2016</v>
          </cell>
          <cell r="C371">
            <v>5192</v>
          </cell>
        </row>
        <row r="372">
          <cell r="A372">
            <v>59580200</v>
          </cell>
          <cell r="B372">
            <v>2016</v>
          </cell>
          <cell r="C372">
            <v>2792</v>
          </cell>
        </row>
        <row r="373">
          <cell r="A373">
            <v>59580240</v>
          </cell>
          <cell r="B373">
            <v>2016</v>
          </cell>
          <cell r="C373">
            <v>11619</v>
          </cell>
        </row>
        <row r="374">
          <cell r="A374">
            <v>59580280</v>
          </cell>
          <cell r="B374">
            <v>2016</v>
          </cell>
          <cell r="C374">
            <v>4617</v>
          </cell>
        </row>
        <row r="375">
          <cell r="A375">
            <v>59580320</v>
          </cell>
          <cell r="B375">
            <v>2016</v>
          </cell>
          <cell r="C375">
            <v>17853</v>
          </cell>
        </row>
        <row r="376">
          <cell r="A376">
            <v>59580360</v>
          </cell>
          <cell r="B376">
            <v>2016</v>
          </cell>
          <cell r="C376">
            <v>8853</v>
          </cell>
        </row>
        <row r="377">
          <cell r="A377">
            <v>59580400</v>
          </cell>
          <cell r="B377">
            <v>2016</v>
          </cell>
          <cell r="C377">
            <v>15356</v>
          </cell>
        </row>
        <row r="378">
          <cell r="A378">
            <v>59580440</v>
          </cell>
          <cell r="B378">
            <v>2016</v>
          </cell>
          <cell r="C378">
            <v>17636</v>
          </cell>
        </row>
        <row r="379">
          <cell r="A379">
            <v>59580480</v>
          </cell>
          <cell r="B379">
            <v>2016</v>
          </cell>
          <cell r="C379">
            <v>7768</v>
          </cell>
        </row>
        <row r="380">
          <cell r="A380">
            <v>59620000</v>
          </cell>
          <cell r="B380">
            <v>2016</v>
          </cell>
          <cell r="C380">
            <v>241055</v>
          </cell>
        </row>
        <row r="381">
          <cell r="A381">
            <v>59620040</v>
          </cell>
          <cell r="B381">
            <v>2016</v>
          </cell>
          <cell r="C381">
            <v>10462</v>
          </cell>
        </row>
        <row r="382">
          <cell r="A382">
            <v>59620080</v>
          </cell>
          <cell r="B382">
            <v>2016</v>
          </cell>
          <cell r="C382">
            <v>7523</v>
          </cell>
        </row>
        <row r="383">
          <cell r="A383">
            <v>59620120</v>
          </cell>
          <cell r="B383">
            <v>2016</v>
          </cell>
          <cell r="C383">
            <v>10010</v>
          </cell>
        </row>
        <row r="384">
          <cell r="A384">
            <v>59620160</v>
          </cell>
          <cell r="B384">
            <v>2016</v>
          </cell>
          <cell r="C384">
            <v>20594</v>
          </cell>
        </row>
        <row r="385">
          <cell r="A385">
            <v>59620200</v>
          </cell>
          <cell r="B385">
            <v>2016</v>
          </cell>
          <cell r="C385">
            <v>4621</v>
          </cell>
        </row>
        <row r="386">
          <cell r="A386">
            <v>59620240</v>
          </cell>
          <cell r="B386">
            <v>2016</v>
          </cell>
          <cell r="C386">
            <v>52180</v>
          </cell>
        </row>
        <row r="387">
          <cell r="A387">
            <v>59620280</v>
          </cell>
          <cell r="B387">
            <v>2016</v>
          </cell>
          <cell r="C387">
            <v>9424</v>
          </cell>
        </row>
        <row r="388">
          <cell r="A388">
            <v>59620320</v>
          </cell>
          <cell r="B388">
            <v>2016</v>
          </cell>
          <cell r="C388">
            <v>39688</v>
          </cell>
        </row>
        <row r="389">
          <cell r="A389">
            <v>59620360</v>
          </cell>
          <cell r="B389">
            <v>2016</v>
          </cell>
          <cell r="C389">
            <v>11934</v>
          </cell>
        </row>
        <row r="390">
          <cell r="A390">
            <v>59620400</v>
          </cell>
          <cell r="B390">
            <v>2016</v>
          </cell>
          <cell r="C390">
            <v>31651</v>
          </cell>
        </row>
        <row r="391">
          <cell r="A391">
            <v>59620440</v>
          </cell>
          <cell r="B391">
            <v>2016</v>
          </cell>
          <cell r="C391">
            <v>3993</v>
          </cell>
        </row>
        <row r="392">
          <cell r="A392">
            <v>59620480</v>
          </cell>
          <cell r="B392">
            <v>2016</v>
          </cell>
          <cell r="C392">
            <v>7229</v>
          </cell>
        </row>
        <row r="393">
          <cell r="A393">
            <v>59620520</v>
          </cell>
          <cell r="B393">
            <v>2016</v>
          </cell>
          <cell r="C393">
            <v>15151</v>
          </cell>
        </row>
        <row r="394">
          <cell r="A394">
            <v>59620560</v>
          </cell>
          <cell r="B394">
            <v>2016</v>
          </cell>
          <cell r="C394">
            <v>7105</v>
          </cell>
        </row>
        <row r="395">
          <cell r="A395">
            <v>59620600</v>
          </cell>
          <cell r="B395">
            <v>2016</v>
          </cell>
          <cell r="C395">
            <v>9490</v>
          </cell>
        </row>
        <row r="396">
          <cell r="A396">
            <v>59660000</v>
          </cell>
          <cell r="B396">
            <v>2016</v>
          </cell>
          <cell r="C396">
            <v>83782</v>
          </cell>
        </row>
        <row r="397">
          <cell r="A397">
            <v>59660040</v>
          </cell>
          <cell r="B397">
            <v>2016</v>
          </cell>
          <cell r="C397">
            <v>14893</v>
          </cell>
        </row>
        <row r="398">
          <cell r="A398">
            <v>59660080</v>
          </cell>
          <cell r="B398">
            <v>2016</v>
          </cell>
          <cell r="C398">
            <v>7747</v>
          </cell>
        </row>
        <row r="399">
          <cell r="A399">
            <v>59660120</v>
          </cell>
          <cell r="B399">
            <v>2016</v>
          </cell>
          <cell r="C399">
            <v>10399</v>
          </cell>
        </row>
        <row r="400">
          <cell r="A400">
            <v>59660160</v>
          </cell>
          <cell r="B400">
            <v>2016</v>
          </cell>
          <cell r="C400">
            <v>7401</v>
          </cell>
        </row>
        <row r="401">
          <cell r="A401">
            <v>59660200</v>
          </cell>
          <cell r="B401">
            <v>2016</v>
          </cell>
          <cell r="C401">
            <v>15208</v>
          </cell>
        </row>
        <row r="402">
          <cell r="A402">
            <v>59660240</v>
          </cell>
          <cell r="B402">
            <v>2016</v>
          </cell>
          <cell r="C402">
            <v>15594</v>
          </cell>
        </row>
        <row r="403">
          <cell r="A403">
            <v>59660280</v>
          </cell>
          <cell r="B403">
            <v>2016</v>
          </cell>
          <cell r="C403">
            <v>12540</v>
          </cell>
        </row>
        <row r="404">
          <cell r="A404">
            <v>59700000</v>
          </cell>
          <cell r="B404">
            <v>2016</v>
          </cell>
          <cell r="C404">
            <v>166717</v>
          </cell>
        </row>
        <row r="405">
          <cell r="A405">
            <v>59700040</v>
          </cell>
          <cell r="B405">
            <v>2016</v>
          </cell>
          <cell r="C405">
            <v>12217</v>
          </cell>
        </row>
        <row r="406">
          <cell r="A406">
            <v>59700080</v>
          </cell>
          <cell r="B406">
            <v>2016</v>
          </cell>
          <cell r="C406">
            <v>9095</v>
          </cell>
        </row>
        <row r="407">
          <cell r="A407">
            <v>59700120</v>
          </cell>
          <cell r="B407">
            <v>2016</v>
          </cell>
          <cell r="C407">
            <v>4483</v>
          </cell>
        </row>
        <row r="408">
          <cell r="A408">
            <v>59700160</v>
          </cell>
          <cell r="B408">
            <v>2016</v>
          </cell>
          <cell r="C408">
            <v>11461</v>
          </cell>
        </row>
        <row r="409">
          <cell r="A409">
            <v>59700200</v>
          </cell>
          <cell r="B409">
            <v>2016</v>
          </cell>
          <cell r="C409">
            <v>8980</v>
          </cell>
        </row>
        <row r="410">
          <cell r="A410">
            <v>59700240</v>
          </cell>
          <cell r="B410">
            <v>2016</v>
          </cell>
          <cell r="C410">
            <v>18005</v>
          </cell>
        </row>
        <row r="411">
          <cell r="A411">
            <v>59700280</v>
          </cell>
          <cell r="B411">
            <v>2016</v>
          </cell>
          <cell r="C411">
            <v>8599</v>
          </cell>
        </row>
        <row r="412">
          <cell r="A412">
            <v>59700320</v>
          </cell>
          <cell r="B412">
            <v>2016</v>
          </cell>
          <cell r="C412">
            <v>15010</v>
          </cell>
        </row>
        <row r="413">
          <cell r="A413">
            <v>59700360</v>
          </cell>
          <cell r="B413">
            <v>2016</v>
          </cell>
          <cell r="C413">
            <v>8280</v>
          </cell>
        </row>
        <row r="414">
          <cell r="A414">
            <v>59700400</v>
          </cell>
          <cell r="B414">
            <v>2016</v>
          </cell>
          <cell r="C414">
            <v>56997</v>
          </cell>
        </row>
        <row r="415">
          <cell r="A415">
            <v>59700440</v>
          </cell>
          <cell r="B415">
            <v>2016</v>
          </cell>
          <cell r="C415">
            <v>13590</v>
          </cell>
        </row>
        <row r="416">
          <cell r="A416">
            <v>59740000</v>
          </cell>
          <cell r="B416">
            <v>2016</v>
          </cell>
          <cell r="C416">
            <v>178020</v>
          </cell>
        </row>
        <row r="417">
          <cell r="A417">
            <v>59740040</v>
          </cell>
          <cell r="B417">
            <v>2016</v>
          </cell>
          <cell r="C417">
            <v>6655</v>
          </cell>
        </row>
        <row r="418">
          <cell r="A418">
            <v>59740080</v>
          </cell>
          <cell r="B418">
            <v>2016</v>
          </cell>
          <cell r="C418">
            <v>6873</v>
          </cell>
        </row>
        <row r="419">
          <cell r="A419">
            <v>59740120</v>
          </cell>
          <cell r="B419">
            <v>2016</v>
          </cell>
          <cell r="C419">
            <v>7844</v>
          </cell>
        </row>
        <row r="420">
          <cell r="A420">
            <v>59740160</v>
          </cell>
          <cell r="B420">
            <v>2016</v>
          </cell>
          <cell r="C420">
            <v>9932</v>
          </cell>
        </row>
        <row r="421">
          <cell r="A421">
            <v>59740200</v>
          </cell>
          <cell r="B421">
            <v>2016</v>
          </cell>
          <cell r="C421">
            <v>11842</v>
          </cell>
        </row>
        <row r="422">
          <cell r="A422">
            <v>59740240</v>
          </cell>
          <cell r="B422">
            <v>2016</v>
          </cell>
          <cell r="C422">
            <v>7686</v>
          </cell>
        </row>
        <row r="423">
          <cell r="A423">
            <v>59740280</v>
          </cell>
          <cell r="B423">
            <v>2016</v>
          </cell>
          <cell r="C423">
            <v>37405</v>
          </cell>
        </row>
        <row r="424">
          <cell r="A424">
            <v>59740320</v>
          </cell>
          <cell r="B424">
            <v>2016</v>
          </cell>
          <cell r="C424">
            <v>7230</v>
          </cell>
        </row>
        <row r="425">
          <cell r="A425">
            <v>59740360</v>
          </cell>
          <cell r="B425">
            <v>2016</v>
          </cell>
          <cell r="C425">
            <v>6958</v>
          </cell>
        </row>
        <row r="426">
          <cell r="A426">
            <v>59740400</v>
          </cell>
          <cell r="B426">
            <v>2016</v>
          </cell>
          <cell r="C426">
            <v>27137</v>
          </cell>
        </row>
        <row r="427">
          <cell r="A427">
            <v>59740440</v>
          </cell>
          <cell r="B427">
            <v>2016</v>
          </cell>
          <cell r="C427">
            <v>16664</v>
          </cell>
        </row>
        <row r="428">
          <cell r="A428">
            <v>59740480</v>
          </cell>
          <cell r="B428">
            <v>2016</v>
          </cell>
          <cell r="C428">
            <v>7897</v>
          </cell>
        </row>
        <row r="429">
          <cell r="A429">
            <v>59740520</v>
          </cell>
          <cell r="B429">
            <v>2016</v>
          </cell>
          <cell r="C429">
            <v>17138</v>
          </cell>
        </row>
        <row r="430">
          <cell r="A430">
            <v>59740560</v>
          </cell>
          <cell r="B430">
            <v>2016</v>
          </cell>
          <cell r="C430">
            <v>6759</v>
          </cell>
        </row>
        <row r="431">
          <cell r="A431">
            <v>59780000</v>
          </cell>
          <cell r="B431">
            <v>2016</v>
          </cell>
          <cell r="C431">
            <v>226313</v>
          </cell>
        </row>
        <row r="432">
          <cell r="A432">
            <v>59780040</v>
          </cell>
          <cell r="B432">
            <v>2016</v>
          </cell>
          <cell r="C432">
            <v>26580</v>
          </cell>
        </row>
        <row r="433">
          <cell r="A433">
            <v>59780080</v>
          </cell>
          <cell r="B433">
            <v>2016</v>
          </cell>
          <cell r="C433">
            <v>12137</v>
          </cell>
        </row>
        <row r="434">
          <cell r="A434">
            <v>59780120</v>
          </cell>
          <cell r="B434">
            <v>2016</v>
          </cell>
          <cell r="C434">
            <v>13215</v>
          </cell>
        </row>
        <row r="435">
          <cell r="A435">
            <v>59780160</v>
          </cell>
          <cell r="B435">
            <v>2016</v>
          </cell>
          <cell r="C435">
            <v>11173</v>
          </cell>
        </row>
        <row r="436">
          <cell r="A436">
            <v>59780200</v>
          </cell>
          <cell r="B436">
            <v>2016</v>
          </cell>
          <cell r="C436">
            <v>24113</v>
          </cell>
        </row>
        <row r="437">
          <cell r="A437">
            <v>59780240</v>
          </cell>
          <cell r="B437">
            <v>2016</v>
          </cell>
          <cell r="C437">
            <v>44024</v>
          </cell>
        </row>
        <row r="438">
          <cell r="A438">
            <v>59780280</v>
          </cell>
          <cell r="B438">
            <v>2016</v>
          </cell>
          <cell r="C438">
            <v>27223</v>
          </cell>
        </row>
        <row r="439">
          <cell r="A439">
            <v>59780320</v>
          </cell>
          <cell r="B439">
            <v>2016</v>
          </cell>
          <cell r="C439">
            <v>15543</v>
          </cell>
        </row>
        <row r="440">
          <cell r="A440">
            <v>59780360</v>
          </cell>
          <cell r="B440">
            <v>2016</v>
          </cell>
          <cell r="C440">
            <v>34386</v>
          </cell>
        </row>
        <row r="441">
          <cell r="A441">
            <v>59780400</v>
          </cell>
          <cell r="B441">
            <v>2016</v>
          </cell>
          <cell r="C441">
            <v>17919</v>
          </cell>
        </row>
      </sheetData>
      <sheetData sheetId="10">
        <row r="9">
          <cell r="A9" t="str">
            <v>500000002000</v>
          </cell>
          <cell r="B9">
            <v>9154280</v>
          </cell>
        </row>
        <row r="10">
          <cell r="A10" t="str">
            <v>500000001995</v>
          </cell>
          <cell r="B10">
            <v>8786223</v>
          </cell>
        </row>
        <row r="11">
          <cell r="A11" t="str">
            <v>510000002000</v>
          </cell>
          <cell r="B11">
            <v>2646865</v>
          </cell>
        </row>
        <row r="12">
          <cell r="A12" t="str">
            <v>510000001995</v>
          </cell>
          <cell r="B12">
            <v>2570131</v>
          </cell>
        </row>
        <row r="13">
          <cell r="A13" t="str">
            <v>511100002000</v>
          </cell>
          <cell r="B13">
            <v>286803</v>
          </cell>
        </row>
        <row r="14">
          <cell r="A14" t="str">
            <v>511100001995</v>
          </cell>
          <cell r="B14">
            <v>285317</v>
          </cell>
        </row>
        <row r="15">
          <cell r="A15" t="str">
            <v>511200002000</v>
          </cell>
          <cell r="B15">
            <v>231203</v>
          </cell>
        </row>
        <row r="16">
          <cell r="A16" t="str">
            <v>511200001995</v>
          </cell>
          <cell r="B16">
            <v>232064</v>
          </cell>
        </row>
        <row r="17">
          <cell r="A17" t="str">
            <v>511300002000</v>
          </cell>
          <cell r="B17">
            <v>283561</v>
          </cell>
        </row>
        <row r="18">
          <cell r="A18" t="str">
            <v>511300001995</v>
          </cell>
          <cell r="B18">
            <v>288372</v>
          </cell>
        </row>
        <row r="19">
          <cell r="A19" t="str">
            <v>511400002000</v>
          </cell>
          <cell r="B19">
            <v>113076</v>
          </cell>
        </row>
        <row r="20">
          <cell r="A20" t="str">
            <v>511400001995</v>
          </cell>
          <cell r="B20">
            <v>112200</v>
          </cell>
        </row>
        <row r="21">
          <cell r="A21" t="str">
            <v>511600002000</v>
          </cell>
          <cell r="B21">
            <v>131669</v>
          </cell>
        </row>
        <row r="22">
          <cell r="A22" t="str">
            <v>511600001995</v>
          </cell>
          <cell r="B22">
            <v>128979</v>
          </cell>
        </row>
        <row r="23">
          <cell r="A23" t="str">
            <v>511700002000</v>
          </cell>
          <cell r="B23">
            <v>90233</v>
          </cell>
        </row>
        <row r="24">
          <cell r="A24" t="str">
            <v>511700001995</v>
          </cell>
          <cell r="B24">
            <v>88405</v>
          </cell>
        </row>
        <row r="25">
          <cell r="A25" t="str">
            <v>511900002000</v>
          </cell>
          <cell r="B25">
            <v>104500</v>
          </cell>
        </row>
        <row r="26">
          <cell r="A26" t="str">
            <v>511900001995</v>
          </cell>
          <cell r="B26">
            <v>102500</v>
          </cell>
        </row>
        <row r="27">
          <cell r="A27" t="str">
            <v>512000002000</v>
          </cell>
          <cell r="B27">
            <v>61469</v>
          </cell>
        </row>
        <row r="28">
          <cell r="A28" t="str">
            <v>512000001995</v>
          </cell>
          <cell r="B28">
            <v>60283</v>
          </cell>
        </row>
        <row r="29">
          <cell r="A29" t="str">
            <v>512200002000</v>
          </cell>
          <cell r="B29">
            <v>85498</v>
          </cell>
        </row>
        <row r="30">
          <cell r="A30" t="str">
            <v>512200001995</v>
          </cell>
          <cell r="B30">
            <v>79901</v>
          </cell>
        </row>
        <row r="31">
          <cell r="A31" t="str">
            <v>512400002000</v>
          </cell>
          <cell r="B31">
            <v>171367</v>
          </cell>
        </row>
        <row r="32">
          <cell r="A32" t="str">
            <v>512400001995</v>
          </cell>
          <cell r="B32">
            <v>173903</v>
          </cell>
        </row>
        <row r="33">
          <cell r="A33" t="str">
            <v>515400002000</v>
          </cell>
          <cell r="B33">
            <v>154751</v>
          </cell>
        </row>
        <row r="34">
          <cell r="A34" t="str">
            <v>515400001995</v>
          </cell>
          <cell r="B34">
            <v>141709</v>
          </cell>
        </row>
        <row r="35">
          <cell r="A35" t="str">
            <v>515400402000</v>
          </cell>
          <cell r="B35">
            <v>6130</v>
          </cell>
        </row>
        <row r="36">
          <cell r="A36" t="str">
            <v>515400401995</v>
          </cell>
          <cell r="B36">
            <v>5565</v>
          </cell>
        </row>
        <row r="37">
          <cell r="A37" t="str">
            <v>515400802000</v>
          </cell>
          <cell r="B37">
            <v>15346</v>
          </cell>
        </row>
        <row r="38">
          <cell r="A38" t="str">
            <v>515400801995</v>
          </cell>
          <cell r="B38">
            <v>14776</v>
          </cell>
        </row>
        <row r="39">
          <cell r="A39" t="str">
            <v>515401202000</v>
          </cell>
          <cell r="B39">
            <v>17303</v>
          </cell>
        </row>
        <row r="40">
          <cell r="A40" t="str">
            <v>515401201995</v>
          </cell>
          <cell r="B40">
            <v>15895</v>
          </cell>
        </row>
        <row r="41">
          <cell r="A41" t="str">
            <v>515401602000</v>
          </cell>
          <cell r="B41">
            <v>16872</v>
          </cell>
        </row>
        <row r="42">
          <cell r="A42" t="str">
            <v>515401601995</v>
          </cell>
          <cell r="B42">
            <v>15179</v>
          </cell>
        </row>
        <row r="43">
          <cell r="A43" t="str">
            <v>515402002000</v>
          </cell>
          <cell r="B43">
            <v>6908</v>
          </cell>
        </row>
        <row r="44">
          <cell r="A44" t="str">
            <v>515402001995</v>
          </cell>
          <cell r="B44">
            <v>6307</v>
          </cell>
        </row>
        <row r="45">
          <cell r="A45" t="str">
            <v>515402402000</v>
          </cell>
          <cell r="B45">
            <v>7131</v>
          </cell>
        </row>
        <row r="46">
          <cell r="A46" t="str">
            <v>515402401995</v>
          </cell>
          <cell r="B46">
            <v>6180</v>
          </cell>
        </row>
        <row r="47">
          <cell r="A47" t="str">
            <v>515402802000</v>
          </cell>
          <cell r="B47">
            <v>6675</v>
          </cell>
        </row>
        <row r="48">
          <cell r="A48" t="str">
            <v>515402801995</v>
          </cell>
          <cell r="B48">
            <v>6271</v>
          </cell>
        </row>
        <row r="49">
          <cell r="A49" t="str">
            <v>515403202000</v>
          </cell>
          <cell r="B49">
            <v>13706</v>
          </cell>
        </row>
        <row r="50">
          <cell r="A50" t="str">
            <v>515403201995</v>
          </cell>
          <cell r="B50">
            <v>12161</v>
          </cell>
        </row>
        <row r="51">
          <cell r="A51" t="str">
            <v>515403602000</v>
          </cell>
          <cell r="B51">
            <v>24556</v>
          </cell>
        </row>
        <row r="52">
          <cell r="A52" t="str">
            <v>515403601995</v>
          </cell>
          <cell r="B52">
            <v>23420</v>
          </cell>
        </row>
        <row r="53">
          <cell r="A53" t="str">
            <v>515404002000</v>
          </cell>
          <cell r="B53">
            <v>4882</v>
          </cell>
        </row>
        <row r="54">
          <cell r="A54" t="str">
            <v>515404001995</v>
          </cell>
          <cell r="B54">
            <v>4340</v>
          </cell>
        </row>
        <row r="55">
          <cell r="A55" t="str">
            <v>515404402000</v>
          </cell>
          <cell r="B55">
            <v>10543</v>
          </cell>
        </row>
        <row r="56">
          <cell r="A56" t="str">
            <v>515404401995</v>
          </cell>
          <cell r="B56">
            <v>9445</v>
          </cell>
        </row>
        <row r="57">
          <cell r="A57" t="str">
            <v>515404802000</v>
          </cell>
          <cell r="B57">
            <v>3617</v>
          </cell>
        </row>
        <row r="58">
          <cell r="A58" t="str">
            <v>515404801995</v>
          </cell>
          <cell r="B58">
            <v>3179</v>
          </cell>
        </row>
        <row r="59">
          <cell r="A59" t="str">
            <v>515405202000</v>
          </cell>
          <cell r="B59">
            <v>8159</v>
          </cell>
        </row>
        <row r="60">
          <cell r="A60" t="str">
            <v>515405201995</v>
          </cell>
          <cell r="B60">
            <v>7370</v>
          </cell>
        </row>
        <row r="61">
          <cell r="A61" t="str">
            <v>515405602000</v>
          </cell>
          <cell r="B61">
            <v>4385</v>
          </cell>
        </row>
        <row r="62">
          <cell r="A62" t="str">
            <v>515405601995</v>
          </cell>
          <cell r="B62">
            <v>3930</v>
          </cell>
        </row>
        <row r="63">
          <cell r="A63" t="str">
            <v>515406002000</v>
          </cell>
          <cell r="B63">
            <v>4083</v>
          </cell>
        </row>
        <row r="64">
          <cell r="A64" t="str">
            <v>515406001995</v>
          </cell>
          <cell r="B64">
            <v>3623</v>
          </cell>
        </row>
        <row r="65">
          <cell r="A65" t="str">
            <v>515406402000</v>
          </cell>
          <cell r="B65">
            <v>4453</v>
          </cell>
        </row>
        <row r="66">
          <cell r="A66" t="str">
            <v>515406401995</v>
          </cell>
          <cell r="B66">
            <v>4057</v>
          </cell>
        </row>
        <row r="67">
          <cell r="A67" t="str">
            <v>515800002000</v>
          </cell>
          <cell r="B67">
            <v>273429</v>
          </cell>
        </row>
        <row r="68">
          <cell r="A68" t="str">
            <v>515800001995</v>
          </cell>
          <cell r="B68">
            <v>262509</v>
          </cell>
        </row>
        <row r="69">
          <cell r="A69" t="str">
            <v>515800402000</v>
          </cell>
          <cell r="B69">
            <v>25466</v>
          </cell>
        </row>
        <row r="70">
          <cell r="A70" t="str">
            <v>515800401995</v>
          </cell>
          <cell r="B70">
            <v>25136</v>
          </cell>
        </row>
        <row r="71">
          <cell r="A71" t="str">
            <v>515800802000</v>
          </cell>
          <cell r="B71">
            <v>17490</v>
          </cell>
        </row>
        <row r="72">
          <cell r="A72" t="str">
            <v>515800801995</v>
          </cell>
          <cell r="B72">
            <v>16958</v>
          </cell>
        </row>
        <row r="73">
          <cell r="A73" t="str">
            <v>515801202000</v>
          </cell>
          <cell r="B73">
            <v>14885</v>
          </cell>
        </row>
        <row r="74">
          <cell r="A74" t="str">
            <v>515801201995</v>
          </cell>
          <cell r="B74">
            <v>14780</v>
          </cell>
        </row>
        <row r="75">
          <cell r="A75" t="str">
            <v>515801602000</v>
          </cell>
          <cell r="B75">
            <v>31064</v>
          </cell>
        </row>
        <row r="76">
          <cell r="A76" t="str">
            <v>515801601995</v>
          </cell>
          <cell r="B76">
            <v>29489</v>
          </cell>
        </row>
        <row r="77">
          <cell r="A77" t="str">
            <v>515802002000</v>
          </cell>
          <cell r="B77">
            <v>32112</v>
          </cell>
        </row>
        <row r="78">
          <cell r="A78" t="str">
            <v>515802001995</v>
          </cell>
          <cell r="B78">
            <v>29705</v>
          </cell>
        </row>
        <row r="79">
          <cell r="A79" t="str">
            <v>515802402000</v>
          </cell>
          <cell r="B79">
            <v>20990</v>
          </cell>
        </row>
        <row r="80">
          <cell r="A80" t="str">
            <v>515802401995</v>
          </cell>
          <cell r="B80">
            <v>20698</v>
          </cell>
        </row>
        <row r="81">
          <cell r="A81" t="str">
            <v>515802602000</v>
          </cell>
          <cell r="B81">
            <v>21296</v>
          </cell>
        </row>
        <row r="82">
          <cell r="A82" t="str">
            <v>515802601995</v>
          </cell>
          <cell r="B82">
            <v>21309</v>
          </cell>
        </row>
        <row r="83">
          <cell r="A83" t="str">
            <v>515802802000</v>
          </cell>
          <cell r="B83">
            <v>51924</v>
          </cell>
        </row>
        <row r="84">
          <cell r="A84" t="str">
            <v>515802801995</v>
          </cell>
          <cell r="B84">
            <v>49266</v>
          </cell>
        </row>
        <row r="85">
          <cell r="A85" t="str">
            <v>515803202000</v>
          </cell>
          <cell r="B85">
            <v>46242</v>
          </cell>
        </row>
        <row r="86">
          <cell r="A86" t="str">
            <v>515803201995</v>
          </cell>
          <cell r="B86">
            <v>44171</v>
          </cell>
        </row>
        <row r="87">
          <cell r="A87" t="str">
            <v>515803602000</v>
          </cell>
          <cell r="B87">
            <v>11953</v>
          </cell>
        </row>
        <row r="88">
          <cell r="A88" t="str">
            <v>515803601995</v>
          </cell>
          <cell r="B88">
            <v>10976</v>
          </cell>
        </row>
        <row r="89">
          <cell r="A89" t="str">
            <v>516200002000</v>
          </cell>
          <cell r="B89">
            <v>245512</v>
          </cell>
        </row>
        <row r="90">
          <cell r="A90" t="str">
            <v>516200001995</v>
          </cell>
          <cell r="B90">
            <v>230002</v>
          </cell>
        </row>
        <row r="91">
          <cell r="A91" t="str">
            <v>516200402000</v>
          </cell>
          <cell r="B91">
            <v>33155</v>
          </cell>
        </row>
        <row r="92">
          <cell r="A92" t="str">
            <v>516200401995</v>
          </cell>
          <cell r="B92">
            <v>31450</v>
          </cell>
        </row>
        <row r="93">
          <cell r="A93" t="str">
            <v>516200802000</v>
          </cell>
          <cell r="B93">
            <v>33977</v>
          </cell>
        </row>
        <row r="94">
          <cell r="A94" t="str">
            <v>516200801995</v>
          </cell>
          <cell r="B94">
            <v>31706</v>
          </cell>
        </row>
        <row r="95">
          <cell r="A95" t="str">
            <v>516201202000</v>
          </cell>
          <cell r="B95">
            <v>12385</v>
          </cell>
        </row>
        <row r="96">
          <cell r="A96" t="str">
            <v>516201201995</v>
          </cell>
          <cell r="B96">
            <v>11677</v>
          </cell>
        </row>
        <row r="97">
          <cell r="A97" t="str">
            <v>516201602000</v>
          </cell>
          <cell r="B97">
            <v>24441</v>
          </cell>
        </row>
        <row r="98">
          <cell r="A98" t="str">
            <v>516201601995</v>
          </cell>
          <cell r="B98">
            <v>23501</v>
          </cell>
        </row>
        <row r="99">
          <cell r="A99" t="str">
            <v>516202002000</v>
          </cell>
          <cell r="B99">
            <v>18506</v>
          </cell>
        </row>
        <row r="100">
          <cell r="A100" t="str">
            <v>516202001995</v>
          </cell>
          <cell r="B100">
            <v>16303</v>
          </cell>
        </row>
        <row r="101">
          <cell r="A101" t="str">
            <v>516202202000</v>
          </cell>
          <cell r="B101">
            <v>30779</v>
          </cell>
        </row>
        <row r="102">
          <cell r="A102" t="str">
            <v>516202201995</v>
          </cell>
          <cell r="B102">
            <v>28960</v>
          </cell>
        </row>
        <row r="103">
          <cell r="A103" t="str">
            <v>516202402000</v>
          </cell>
          <cell r="B103">
            <v>85121</v>
          </cell>
        </row>
        <row r="104">
          <cell r="A104" t="str">
            <v>516202401995</v>
          </cell>
          <cell r="B104">
            <v>79663</v>
          </cell>
        </row>
        <row r="105">
          <cell r="A105" t="str">
            <v>516202802000</v>
          </cell>
          <cell r="B105">
            <v>7144</v>
          </cell>
        </row>
        <row r="106">
          <cell r="A106" t="str">
            <v>516202801995</v>
          </cell>
          <cell r="B106">
            <v>6727</v>
          </cell>
        </row>
        <row r="107">
          <cell r="A107" t="str">
            <v>516600002000</v>
          </cell>
          <cell r="B107">
            <v>163632</v>
          </cell>
        </row>
        <row r="108">
          <cell r="A108" t="str">
            <v>516600001995</v>
          </cell>
          <cell r="B108">
            <v>149522</v>
          </cell>
        </row>
        <row r="109">
          <cell r="A109" t="str">
            <v>516600402000</v>
          </cell>
          <cell r="B109">
            <v>8955</v>
          </cell>
        </row>
        <row r="110">
          <cell r="A110" t="str">
            <v>516600401995</v>
          </cell>
          <cell r="B110">
            <v>8028</v>
          </cell>
        </row>
        <row r="111">
          <cell r="A111" t="str">
            <v>516600802000</v>
          </cell>
          <cell r="B111">
            <v>8471</v>
          </cell>
        </row>
        <row r="112">
          <cell r="A112" t="str">
            <v>516600801995</v>
          </cell>
          <cell r="B112">
            <v>7699</v>
          </cell>
        </row>
        <row r="113">
          <cell r="A113" t="str">
            <v>516601202000</v>
          </cell>
          <cell r="B113">
            <v>19452</v>
          </cell>
        </row>
        <row r="114">
          <cell r="A114" t="str">
            <v>516601201995</v>
          </cell>
          <cell r="B114">
            <v>18286</v>
          </cell>
        </row>
        <row r="115">
          <cell r="A115" t="str">
            <v>516601602000</v>
          </cell>
          <cell r="B115">
            <v>22837</v>
          </cell>
        </row>
        <row r="116">
          <cell r="A116" t="str">
            <v>516601601995</v>
          </cell>
          <cell r="B116">
            <v>21226</v>
          </cell>
        </row>
        <row r="117">
          <cell r="A117" t="str">
            <v>516602002000</v>
          </cell>
          <cell r="B117">
            <v>8132</v>
          </cell>
        </row>
        <row r="118">
          <cell r="A118" t="str">
            <v>516602001995</v>
          </cell>
          <cell r="B118">
            <v>7134</v>
          </cell>
        </row>
        <row r="119">
          <cell r="A119" t="str">
            <v>516602402000</v>
          </cell>
          <cell r="B119">
            <v>10478</v>
          </cell>
        </row>
        <row r="120">
          <cell r="A120" t="str">
            <v>516602401995</v>
          </cell>
          <cell r="B120">
            <v>8771</v>
          </cell>
        </row>
        <row r="121">
          <cell r="A121" t="str">
            <v>516602802000</v>
          </cell>
          <cell r="B121">
            <v>16823</v>
          </cell>
        </row>
        <row r="122">
          <cell r="A122" t="str">
            <v>516602801995</v>
          </cell>
          <cell r="B122">
            <v>14582</v>
          </cell>
        </row>
        <row r="123">
          <cell r="A123" t="str">
            <v>516603202000</v>
          </cell>
          <cell r="B123">
            <v>40472</v>
          </cell>
        </row>
        <row r="124">
          <cell r="A124" t="str">
            <v>516603201995</v>
          </cell>
          <cell r="B124">
            <v>38749</v>
          </cell>
        </row>
        <row r="125">
          <cell r="A125" t="str">
            <v>516603602000</v>
          </cell>
          <cell r="B125">
            <v>28010</v>
          </cell>
        </row>
        <row r="126">
          <cell r="A126" t="str">
            <v>516603601995</v>
          </cell>
          <cell r="B126">
            <v>25031</v>
          </cell>
        </row>
        <row r="127">
          <cell r="A127" t="str">
            <v>517000002000</v>
          </cell>
          <cell r="B127">
            <v>250161</v>
          </cell>
        </row>
        <row r="128">
          <cell r="A128" t="str">
            <v>517000001995</v>
          </cell>
          <cell r="B128">
            <v>234465</v>
          </cell>
        </row>
        <row r="129">
          <cell r="A129" t="str">
            <v>517000402000</v>
          </cell>
          <cell r="B129">
            <v>7285</v>
          </cell>
        </row>
        <row r="130">
          <cell r="A130" t="str">
            <v>517000401995</v>
          </cell>
          <cell r="B130">
            <v>6645</v>
          </cell>
        </row>
        <row r="131">
          <cell r="A131" t="str">
            <v>517000802000</v>
          </cell>
          <cell r="B131">
            <v>36222</v>
          </cell>
        </row>
        <row r="132">
          <cell r="A132" t="str">
            <v>517000801995</v>
          </cell>
          <cell r="B132">
            <v>33714</v>
          </cell>
        </row>
        <row r="133">
          <cell r="A133" t="str">
            <v>517001202000</v>
          </cell>
          <cell r="B133">
            <v>14948</v>
          </cell>
        </row>
        <row r="134">
          <cell r="A134" t="str">
            <v>517001201995</v>
          </cell>
          <cell r="B134">
            <v>13878</v>
          </cell>
        </row>
        <row r="135">
          <cell r="A135" t="str">
            <v>517001602000</v>
          </cell>
          <cell r="B135">
            <v>8175</v>
          </cell>
        </row>
        <row r="136">
          <cell r="A136" t="str">
            <v>517001601995</v>
          </cell>
          <cell r="B136">
            <v>7742</v>
          </cell>
        </row>
        <row r="137">
          <cell r="A137" t="str">
            <v>517002002000</v>
          </cell>
          <cell r="B137">
            <v>19432</v>
          </cell>
        </row>
        <row r="138">
          <cell r="A138" t="str">
            <v>517002001995</v>
          </cell>
          <cell r="B138">
            <v>18788</v>
          </cell>
        </row>
        <row r="139">
          <cell r="A139" t="str">
            <v>517002402000</v>
          </cell>
          <cell r="B139">
            <v>55768</v>
          </cell>
        </row>
        <row r="140">
          <cell r="A140" t="str">
            <v>517002401995</v>
          </cell>
          <cell r="B140">
            <v>53478</v>
          </cell>
        </row>
        <row r="141">
          <cell r="A141" t="str">
            <v>517002802000</v>
          </cell>
          <cell r="B141">
            <v>15007</v>
          </cell>
        </row>
        <row r="142">
          <cell r="A142" t="str">
            <v>517002801995</v>
          </cell>
          <cell r="B142">
            <v>13636</v>
          </cell>
        </row>
        <row r="143">
          <cell r="A143" t="str">
            <v>517003202000</v>
          </cell>
          <cell r="B143">
            <v>17043</v>
          </cell>
        </row>
        <row r="144">
          <cell r="A144" t="str">
            <v>517003201995</v>
          </cell>
          <cell r="B144">
            <v>15506</v>
          </cell>
        </row>
        <row r="145">
          <cell r="A145" t="str">
            <v>517003602000</v>
          </cell>
          <cell r="B145">
            <v>8031</v>
          </cell>
        </row>
        <row r="146">
          <cell r="A146" t="str">
            <v>517003601995</v>
          </cell>
          <cell r="B146">
            <v>7213</v>
          </cell>
        </row>
        <row r="147">
          <cell r="A147" t="str">
            <v>517004002000</v>
          </cell>
          <cell r="B147">
            <v>4512</v>
          </cell>
        </row>
        <row r="148">
          <cell r="A148" t="str">
            <v>517004001995</v>
          </cell>
          <cell r="B148">
            <v>3953</v>
          </cell>
        </row>
        <row r="149">
          <cell r="A149" t="str">
            <v>517004402000</v>
          </cell>
          <cell r="B149">
            <v>20411</v>
          </cell>
        </row>
        <row r="150">
          <cell r="A150" t="str">
            <v>517004401995</v>
          </cell>
          <cell r="B150">
            <v>19181</v>
          </cell>
        </row>
        <row r="151">
          <cell r="A151" t="str">
            <v>517004802000</v>
          </cell>
          <cell r="B151">
            <v>32605</v>
          </cell>
        </row>
        <row r="152">
          <cell r="A152" t="str">
            <v>517004801995</v>
          </cell>
          <cell r="B152">
            <v>31079</v>
          </cell>
        </row>
        <row r="153">
          <cell r="A153" t="str">
            <v>517005202000</v>
          </cell>
          <cell r="B153">
            <v>10670</v>
          </cell>
        </row>
        <row r="154">
          <cell r="A154" t="str">
            <v>517005201995</v>
          </cell>
          <cell r="B154">
            <v>9504</v>
          </cell>
        </row>
        <row r="155">
          <cell r="A155" t="str">
            <v>530000002000</v>
          </cell>
          <cell r="B155">
            <v>2183498</v>
          </cell>
        </row>
        <row r="156">
          <cell r="A156" t="str">
            <v>530000001995</v>
          </cell>
          <cell r="B156">
            <v>2088099</v>
          </cell>
        </row>
        <row r="157">
          <cell r="A157" t="str">
            <v>531400002000</v>
          </cell>
          <cell r="B157">
            <v>150654</v>
          </cell>
        </row>
        <row r="158">
          <cell r="A158" t="str">
            <v>531400001995</v>
          </cell>
          <cell r="B158">
            <v>146349</v>
          </cell>
        </row>
        <row r="159">
          <cell r="A159" t="str">
            <v>531500002000</v>
          </cell>
          <cell r="B159">
            <v>453506</v>
          </cell>
        </row>
        <row r="160">
          <cell r="A160" t="str">
            <v>531500001995</v>
          </cell>
          <cell r="B160">
            <v>451750</v>
          </cell>
        </row>
        <row r="161">
          <cell r="A161" t="str">
            <v>531600002000</v>
          </cell>
          <cell r="B161">
            <v>81915</v>
          </cell>
        </row>
        <row r="162">
          <cell r="A162" t="str">
            <v>531600001995</v>
          </cell>
          <cell r="B162">
            <v>80727</v>
          </cell>
        </row>
        <row r="163">
          <cell r="A163" t="str">
            <v>533400002000</v>
          </cell>
          <cell r="B163">
            <v>262621</v>
          </cell>
        </row>
        <row r="164">
          <cell r="A164" t="str">
            <v>533400001995</v>
          </cell>
          <cell r="B164">
            <v>254168</v>
          </cell>
        </row>
        <row r="165">
          <cell r="A165" t="str">
            <v>533400202000</v>
          </cell>
          <cell r="B165">
            <v>108317</v>
          </cell>
        </row>
        <row r="166">
          <cell r="A166" t="str">
            <v>533400201995</v>
          </cell>
          <cell r="B166">
            <v>107322</v>
          </cell>
        </row>
        <row r="167">
          <cell r="A167" t="str">
            <v>533400402000</v>
          </cell>
          <cell r="B167">
            <v>22332</v>
          </cell>
        </row>
        <row r="168">
          <cell r="A168" t="str">
            <v>533400401995</v>
          </cell>
          <cell r="B168">
            <v>21702</v>
          </cell>
        </row>
        <row r="169">
          <cell r="A169" t="str">
            <v>533400802000</v>
          </cell>
          <cell r="B169">
            <v>12840</v>
          </cell>
        </row>
        <row r="170">
          <cell r="A170" t="str">
            <v>533400801995</v>
          </cell>
          <cell r="B170">
            <v>11718</v>
          </cell>
        </row>
        <row r="171">
          <cell r="A171" t="str">
            <v>533401202000</v>
          </cell>
          <cell r="B171">
            <v>26643</v>
          </cell>
        </row>
        <row r="172">
          <cell r="A172" t="str">
            <v>533401201995</v>
          </cell>
          <cell r="B172">
            <v>26137</v>
          </cell>
        </row>
        <row r="173">
          <cell r="A173" t="str">
            <v>533401602000</v>
          </cell>
          <cell r="B173">
            <v>23068</v>
          </cell>
        </row>
        <row r="174">
          <cell r="A174" t="str">
            <v>533401601995</v>
          </cell>
          <cell r="B174">
            <v>21788</v>
          </cell>
        </row>
        <row r="175">
          <cell r="A175" t="str">
            <v>533402002000</v>
          </cell>
          <cell r="B175">
            <v>7754</v>
          </cell>
        </row>
        <row r="176">
          <cell r="A176" t="str">
            <v>533402001995</v>
          </cell>
          <cell r="B176">
            <v>7106</v>
          </cell>
        </row>
        <row r="177">
          <cell r="A177" t="str">
            <v>533402402000</v>
          </cell>
          <cell r="B177">
            <v>4708</v>
          </cell>
        </row>
        <row r="178">
          <cell r="A178" t="str">
            <v>533402401995</v>
          </cell>
          <cell r="B178">
            <v>4252</v>
          </cell>
        </row>
        <row r="179">
          <cell r="A179" t="str">
            <v>533402802000</v>
          </cell>
          <cell r="B179">
            <v>8814</v>
          </cell>
        </row>
        <row r="180">
          <cell r="A180" t="str">
            <v>533402801995</v>
          </cell>
          <cell r="B180">
            <v>8047</v>
          </cell>
        </row>
        <row r="181">
          <cell r="A181" t="str">
            <v>533403202000</v>
          </cell>
          <cell r="B181">
            <v>29268</v>
          </cell>
        </row>
        <row r="182">
          <cell r="A182" t="str">
            <v>533403201995</v>
          </cell>
          <cell r="B182">
            <v>28443</v>
          </cell>
        </row>
        <row r="183">
          <cell r="A183" t="str">
            <v>533403602000</v>
          </cell>
          <cell r="B183">
            <v>18839</v>
          </cell>
        </row>
        <row r="184">
          <cell r="A184" t="str">
            <v>533403601995</v>
          </cell>
          <cell r="B184">
            <v>17590</v>
          </cell>
        </row>
        <row r="185">
          <cell r="A185" t="str">
            <v>535800002000</v>
          </cell>
          <cell r="B185">
            <v>140353</v>
          </cell>
        </row>
        <row r="186">
          <cell r="A186" t="str">
            <v>535800001995</v>
          </cell>
          <cell r="B186">
            <v>131506</v>
          </cell>
        </row>
        <row r="187">
          <cell r="A187" t="str">
            <v>535800402000</v>
          </cell>
          <cell r="B187">
            <v>6990</v>
          </cell>
        </row>
        <row r="188">
          <cell r="A188" t="str">
            <v>535800401995</v>
          </cell>
          <cell r="B188">
            <v>6418</v>
          </cell>
        </row>
        <row r="189">
          <cell r="A189" t="str">
            <v>535800802000</v>
          </cell>
          <cell r="B189">
            <v>44578</v>
          </cell>
        </row>
        <row r="190">
          <cell r="A190" t="str">
            <v>535800801995</v>
          </cell>
          <cell r="B190">
            <v>43798</v>
          </cell>
        </row>
        <row r="191">
          <cell r="A191" t="str">
            <v>535801202000</v>
          </cell>
          <cell r="B191">
            <v>2556</v>
          </cell>
        </row>
        <row r="192">
          <cell r="A192" t="str">
            <v>535801201995</v>
          </cell>
          <cell r="B192">
            <v>2482</v>
          </cell>
        </row>
        <row r="193">
          <cell r="A193" t="str">
            <v>535801602000</v>
          </cell>
          <cell r="B193">
            <v>5172</v>
          </cell>
        </row>
        <row r="194">
          <cell r="A194" t="str">
            <v>535801601995</v>
          </cell>
          <cell r="B194">
            <v>4741</v>
          </cell>
        </row>
        <row r="195">
          <cell r="A195" t="str">
            <v>535802002000</v>
          </cell>
          <cell r="B195">
            <v>4211</v>
          </cell>
        </row>
        <row r="196">
          <cell r="A196" t="str">
            <v>535802001995</v>
          </cell>
          <cell r="B196">
            <v>4219</v>
          </cell>
        </row>
        <row r="197">
          <cell r="A197" t="str">
            <v>535802402000</v>
          </cell>
          <cell r="B197">
            <v>18012</v>
          </cell>
        </row>
        <row r="198">
          <cell r="A198" t="str">
            <v>535802401995</v>
          </cell>
          <cell r="B198">
            <v>16968</v>
          </cell>
        </row>
        <row r="199">
          <cell r="A199" t="str">
            <v>535802802000</v>
          </cell>
          <cell r="B199">
            <v>9749</v>
          </cell>
        </row>
        <row r="200">
          <cell r="A200" t="str">
            <v>535802801995</v>
          </cell>
          <cell r="B200">
            <v>8693</v>
          </cell>
        </row>
        <row r="201">
          <cell r="A201" t="str">
            <v>535803202000</v>
          </cell>
          <cell r="B201">
            <v>7193</v>
          </cell>
        </row>
        <row r="202">
          <cell r="A202" t="str">
            <v>535803201995</v>
          </cell>
          <cell r="B202">
            <v>6460</v>
          </cell>
        </row>
        <row r="203">
          <cell r="A203" t="str">
            <v>535803602000</v>
          </cell>
          <cell r="B203">
            <v>7814</v>
          </cell>
        </row>
        <row r="204">
          <cell r="A204" t="str">
            <v>535803601995</v>
          </cell>
          <cell r="B204">
            <v>7159</v>
          </cell>
        </row>
        <row r="205">
          <cell r="A205" t="str">
            <v>535804002000</v>
          </cell>
          <cell r="B205">
            <v>5295</v>
          </cell>
        </row>
        <row r="206">
          <cell r="A206" t="str">
            <v>535804001995</v>
          </cell>
          <cell r="B206">
            <v>4690</v>
          </cell>
        </row>
        <row r="207">
          <cell r="A207" t="str">
            <v>535804402000</v>
          </cell>
          <cell r="B207">
            <v>5628</v>
          </cell>
        </row>
        <row r="208">
          <cell r="A208" t="str">
            <v>535804401995</v>
          </cell>
          <cell r="B208">
            <v>4904</v>
          </cell>
        </row>
        <row r="209">
          <cell r="A209" t="str">
            <v>535804802000</v>
          </cell>
          <cell r="B209">
            <v>7376</v>
          </cell>
        </row>
        <row r="210">
          <cell r="A210" t="str">
            <v>535804801995</v>
          </cell>
          <cell r="B210">
            <v>6736</v>
          </cell>
        </row>
        <row r="211">
          <cell r="A211" t="str">
            <v>535805202000</v>
          </cell>
          <cell r="B211">
            <v>6108</v>
          </cell>
        </row>
        <row r="212">
          <cell r="A212" t="str">
            <v>535805201995</v>
          </cell>
          <cell r="B212">
            <v>5379</v>
          </cell>
        </row>
        <row r="213">
          <cell r="A213" t="str">
            <v>535805602000</v>
          </cell>
          <cell r="B213">
            <v>4892</v>
          </cell>
        </row>
        <row r="214">
          <cell r="A214" t="str">
            <v>535805601995</v>
          </cell>
          <cell r="B214">
            <v>4644</v>
          </cell>
        </row>
        <row r="215">
          <cell r="A215" t="str">
            <v>535806002000</v>
          </cell>
          <cell r="B215">
            <v>4768</v>
          </cell>
        </row>
        <row r="216">
          <cell r="A216" t="str">
            <v>535806001995</v>
          </cell>
          <cell r="B216">
            <v>4194</v>
          </cell>
        </row>
        <row r="217">
          <cell r="A217" t="str">
            <v>536200002000</v>
          </cell>
          <cell r="B217">
            <v>239689</v>
          </cell>
        </row>
        <row r="218">
          <cell r="A218" t="str">
            <v>536200001995</v>
          </cell>
          <cell r="B218">
            <v>228466</v>
          </cell>
        </row>
        <row r="219">
          <cell r="A219" t="str">
            <v>536200402000</v>
          </cell>
          <cell r="B219">
            <v>12768</v>
          </cell>
        </row>
        <row r="220">
          <cell r="A220" t="str">
            <v>536200401995</v>
          </cell>
          <cell r="B220">
            <v>11596</v>
          </cell>
        </row>
        <row r="221">
          <cell r="A221" t="str">
            <v>536200802000</v>
          </cell>
          <cell r="B221">
            <v>32893</v>
          </cell>
        </row>
        <row r="222">
          <cell r="A222" t="str">
            <v>536200801995</v>
          </cell>
          <cell r="B222">
            <v>31173</v>
          </cell>
        </row>
        <row r="223">
          <cell r="A223" t="str">
            <v>536201202000</v>
          </cell>
          <cell r="B223">
            <v>21330</v>
          </cell>
        </row>
        <row r="224">
          <cell r="A224" t="str">
            <v>536201201995</v>
          </cell>
          <cell r="B224">
            <v>21320</v>
          </cell>
        </row>
        <row r="225">
          <cell r="A225" t="str">
            <v>536201602000</v>
          </cell>
          <cell r="B225">
            <v>11908</v>
          </cell>
        </row>
        <row r="226">
          <cell r="A226" t="str">
            <v>536201601995</v>
          </cell>
          <cell r="B226">
            <v>11330</v>
          </cell>
        </row>
        <row r="227">
          <cell r="A227" t="str">
            <v>536202002000</v>
          </cell>
          <cell r="B227">
            <v>27859</v>
          </cell>
        </row>
        <row r="228">
          <cell r="A228" t="str">
            <v>536202001995</v>
          </cell>
          <cell r="B228">
            <v>26162</v>
          </cell>
        </row>
        <row r="229">
          <cell r="A229" t="str">
            <v>536202402000</v>
          </cell>
          <cell r="B229">
            <v>24366</v>
          </cell>
        </row>
        <row r="230">
          <cell r="A230" t="str">
            <v>536202401995</v>
          </cell>
          <cell r="B230">
            <v>23223</v>
          </cell>
        </row>
        <row r="231">
          <cell r="A231" t="str">
            <v>536202802000</v>
          </cell>
          <cell r="B231">
            <v>28116</v>
          </cell>
        </row>
        <row r="232">
          <cell r="A232" t="str">
            <v>536202801995</v>
          </cell>
          <cell r="B232">
            <v>27367</v>
          </cell>
        </row>
        <row r="233">
          <cell r="A233" t="str">
            <v>536203202000</v>
          </cell>
          <cell r="B233">
            <v>33471</v>
          </cell>
        </row>
        <row r="234">
          <cell r="A234" t="str">
            <v>536203201995</v>
          </cell>
          <cell r="B234">
            <v>31655</v>
          </cell>
        </row>
        <row r="235">
          <cell r="A235" t="str">
            <v>536203602000</v>
          </cell>
          <cell r="B235">
            <v>29659</v>
          </cell>
        </row>
        <row r="236">
          <cell r="A236" t="str">
            <v>536203601995</v>
          </cell>
          <cell r="B236">
            <v>28378</v>
          </cell>
        </row>
        <row r="237">
          <cell r="A237" t="str">
            <v>536204002000</v>
          </cell>
          <cell r="B237">
            <v>17308</v>
          </cell>
        </row>
        <row r="238">
          <cell r="A238" t="str">
            <v>536204001995</v>
          </cell>
          <cell r="B238">
            <v>16214</v>
          </cell>
        </row>
        <row r="239">
          <cell r="A239" t="str">
            <v>536600002000</v>
          </cell>
          <cell r="B239">
            <v>104085</v>
          </cell>
        </row>
        <row r="240">
          <cell r="A240" t="str">
            <v>536600001995</v>
          </cell>
          <cell r="B240">
            <v>96747</v>
          </cell>
        </row>
        <row r="241">
          <cell r="A241" t="str">
            <v>536600402000</v>
          </cell>
          <cell r="B241">
            <v>10367</v>
          </cell>
        </row>
        <row r="242">
          <cell r="A242" t="str">
            <v>536600401995</v>
          </cell>
          <cell r="B242">
            <v>9419</v>
          </cell>
        </row>
        <row r="243">
          <cell r="A243" t="str">
            <v>536600802000</v>
          </cell>
          <cell r="B243">
            <v>4827</v>
          </cell>
        </row>
        <row r="244">
          <cell r="A244" t="str">
            <v>536600801995</v>
          </cell>
          <cell r="B244">
            <v>4382</v>
          </cell>
        </row>
        <row r="245">
          <cell r="A245" t="str">
            <v>536601202000</v>
          </cell>
          <cell r="B245">
            <v>2339</v>
          </cell>
        </row>
        <row r="246">
          <cell r="A246" t="str">
            <v>536601201995</v>
          </cell>
          <cell r="B246">
            <v>2181</v>
          </cell>
        </row>
        <row r="247">
          <cell r="A247" t="str">
            <v>536601602000</v>
          </cell>
          <cell r="B247">
            <v>28429</v>
          </cell>
        </row>
        <row r="248">
          <cell r="A248" t="str">
            <v>536601601995</v>
          </cell>
          <cell r="B248">
            <v>27402</v>
          </cell>
        </row>
        <row r="249">
          <cell r="A249" t="str">
            <v>536602002000</v>
          </cell>
          <cell r="B249">
            <v>5143</v>
          </cell>
        </row>
        <row r="250">
          <cell r="A250" t="str">
            <v>536602001995</v>
          </cell>
          <cell r="B250">
            <v>4930</v>
          </cell>
        </row>
        <row r="251">
          <cell r="A251" t="str">
            <v>536602402000</v>
          </cell>
          <cell r="B251">
            <v>6489</v>
          </cell>
        </row>
        <row r="252">
          <cell r="A252" t="str">
            <v>536602401995</v>
          </cell>
          <cell r="B252">
            <v>6084</v>
          </cell>
        </row>
        <row r="253">
          <cell r="A253" t="str">
            <v>536602802000</v>
          </cell>
          <cell r="B253">
            <v>14197</v>
          </cell>
        </row>
        <row r="254">
          <cell r="A254" t="str">
            <v>536602801995</v>
          </cell>
          <cell r="B254">
            <v>12638</v>
          </cell>
        </row>
        <row r="255">
          <cell r="A255" t="str">
            <v>536603202000</v>
          </cell>
          <cell r="B255">
            <v>4476</v>
          </cell>
        </row>
        <row r="256">
          <cell r="A256" t="str">
            <v>536603201995</v>
          </cell>
          <cell r="B256">
            <v>3896</v>
          </cell>
        </row>
        <row r="257">
          <cell r="A257" t="str">
            <v>536603602000</v>
          </cell>
          <cell r="B257">
            <v>7898</v>
          </cell>
        </row>
        <row r="258">
          <cell r="A258" t="str">
            <v>536603601995</v>
          </cell>
          <cell r="B258">
            <v>7383</v>
          </cell>
        </row>
        <row r="259">
          <cell r="A259" t="str">
            <v>536604002000</v>
          </cell>
          <cell r="B259">
            <v>8986</v>
          </cell>
        </row>
        <row r="260">
          <cell r="A260" t="str">
            <v>536604001995</v>
          </cell>
          <cell r="B260">
            <v>8204</v>
          </cell>
        </row>
        <row r="261">
          <cell r="A261" t="str">
            <v>536604402000</v>
          </cell>
          <cell r="B261">
            <v>10918</v>
          </cell>
        </row>
        <row r="262">
          <cell r="A262" t="str">
            <v>536604401995</v>
          </cell>
          <cell r="B262">
            <v>10191</v>
          </cell>
        </row>
        <row r="263">
          <cell r="A263" t="str">
            <v>537000002000</v>
          </cell>
          <cell r="B263">
            <v>130213</v>
          </cell>
        </row>
        <row r="264">
          <cell r="A264" t="str">
            <v>537000001995</v>
          </cell>
          <cell r="B264">
            <v>119021</v>
          </cell>
        </row>
        <row r="265">
          <cell r="A265" t="str">
            <v>537000402000</v>
          </cell>
          <cell r="B265">
            <v>22858</v>
          </cell>
        </row>
        <row r="266">
          <cell r="A266" t="str">
            <v>537000401995</v>
          </cell>
          <cell r="B266">
            <v>21076</v>
          </cell>
        </row>
        <row r="267">
          <cell r="A267" t="str">
            <v>537000802000</v>
          </cell>
          <cell r="B267">
            <v>5664</v>
          </cell>
        </row>
        <row r="268">
          <cell r="A268" t="str">
            <v>537000801995</v>
          </cell>
          <cell r="B268">
            <v>5093</v>
          </cell>
        </row>
        <row r="269">
          <cell r="A269" t="str">
            <v>537001202000</v>
          </cell>
          <cell r="B269">
            <v>14309</v>
          </cell>
        </row>
        <row r="270">
          <cell r="A270" t="str">
            <v>537001201995</v>
          </cell>
          <cell r="B270">
            <v>12930</v>
          </cell>
        </row>
        <row r="271">
          <cell r="A271" t="str">
            <v>537001602000</v>
          </cell>
          <cell r="B271">
            <v>22592</v>
          </cell>
        </row>
        <row r="272">
          <cell r="A272" t="str">
            <v>537001601995</v>
          </cell>
          <cell r="B272">
            <v>20640</v>
          </cell>
        </row>
        <row r="273">
          <cell r="A273" t="str">
            <v>537002002000</v>
          </cell>
          <cell r="B273">
            <v>19026</v>
          </cell>
        </row>
        <row r="274">
          <cell r="A274" t="str">
            <v>537002001995</v>
          </cell>
          <cell r="B274">
            <v>17392</v>
          </cell>
        </row>
        <row r="275">
          <cell r="A275" t="str">
            <v>537002402000</v>
          </cell>
          <cell r="B275">
            <v>5245</v>
          </cell>
        </row>
        <row r="276">
          <cell r="A276" t="str">
            <v>537002401995</v>
          </cell>
          <cell r="B276">
            <v>4872</v>
          </cell>
        </row>
        <row r="277">
          <cell r="A277" t="str">
            <v>537002802000</v>
          </cell>
          <cell r="B277">
            <v>11906</v>
          </cell>
        </row>
        <row r="278">
          <cell r="A278" t="str">
            <v>537002801995</v>
          </cell>
          <cell r="B278">
            <v>11164</v>
          </cell>
        </row>
        <row r="279">
          <cell r="A279" t="str">
            <v>537003202000</v>
          </cell>
          <cell r="B279">
            <v>4758</v>
          </cell>
        </row>
        <row r="280">
          <cell r="A280" t="str">
            <v>537003201995</v>
          </cell>
          <cell r="B280">
            <v>4204</v>
          </cell>
        </row>
        <row r="281">
          <cell r="A281" t="str">
            <v>537003602000</v>
          </cell>
          <cell r="B281">
            <v>8415</v>
          </cell>
        </row>
        <row r="282">
          <cell r="A282" t="str">
            <v>537003601995</v>
          </cell>
          <cell r="B282">
            <v>7168</v>
          </cell>
        </row>
        <row r="283">
          <cell r="A283" t="str">
            <v>537004002000</v>
          </cell>
          <cell r="B283">
            <v>15437</v>
          </cell>
        </row>
        <row r="284">
          <cell r="A284" t="str">
            <v>537004001995</v>
          </cell>
          <cell r="B284">
            <v>14479</v>
          </cell>
        </row>
        <row r="285">
          <cell r="A285" t="str">
            <v>537400002000</v>
          </cell>
          <cell r="B285">
            <v>157139</v>
          </cell>
        </row>
        <row r="286">
          <cell r="A286" t="str">
            <v>537400001995</v>
          </cell>
          <cell r="B286">
            <v>147058</v>
          </cell>
        </row>
        <row r="287">
          <cell r="A287" t="str">
            <v>537400402000</v>
          </cell>
          <cell r="B287">
            <v>10266</v>
          </cell>
        </row>
        <row r="288">
          <cell r="A288" t="str">
            <v>537400401995</v>
          </cell>
          <cell r="B288">
            <v>9844</v>
          </cell>
        </row>
        <row r="289">
          <cell r="A289" t="str">
            <v>537400802000</v>
          </cell>
          <cell r="B289">
            <v>11438</v>
          </cell>
        </row>
        <row r="290">
          <cell r="A290" t="str">
            <v>537400801995</v>
          </cell>
          <cell r="B290">
            <v>10621</v>
          </cell>
        </row>
        <row r="291">
          <cell r="A291" t="str">
            <v>537401202000</v>
          </cell>
          <cell r="B291">
            <v>29331</v>
          </cell>
        </row>
        <row r="292">
          <cell r="A292" t="str">
            <v>537401201995</v>
          </cell>
          <cell r="B292">
            <v>28105</v>
          </cell>
        </row>
        <row r="293">
          <cell r="A293" t="str">
            <v>537401602000</v>
          </cell>
          <cell r="B293">
            <v>8589</v>
          </cell>
        </row>
        <row r="294">
          <cell r="A294" t="str">
            <v>537401601995</v>
          </cell>
          <cell r="B294">
            <v>8028</v>
          </cell>
        </row>
        <row r="295">
          <cell r="A295" t="str">
            <v>537402002000</v>
          </cell>
          <cell r="B295">
            <v>12326</v>
          </cell>
        </row>
        <row r="296">
          <cell r="A296" t="str">
            <v>537402001995</v>
          </cell>
          <cell r="B296">
            <v>11413</v>
          </cell>
        </row>
        <row r="297">
          <cell r="A297" t="str">
            <v>537402402000</v>
          </cell>
          <cell r="B297">
            <v>7333</v>
          </cell>
        </row>
        <row r="298">
          <cell r="A298" t="str">
            <v>537402401995</v>
          </cell>
          <cell r="B298">
            <v>6905</v>
          </cell>
        </row>
        <row r="299">
          <cell r="A299" t="str">
            <v>537402802000</v>
          </cell>
          <cell r="B299">
            <v>6273</v>
          </cell>
        </row>
        <row r="300">
          <cell r="A300" t="str">
            <v>537402801995</v>
          </cell>
          <cell r="B300">
            <v>5862</v>
          </cell>
        </row>
        <row r="301">
          <cell r="A301" t="str">
            <v>537403202000</v>
          </cell>
          <cell r="B301">
            <v>9312</v>
          </cell>
        </row>
        <row r="302">
          <cell r="A302" t="str">
            <v>537403201995</v>
          </cell>
          <cell r="B302">
            <v>8736</v>
          </cell>
        </row>
        <row r="303">
          <cell r="A303" t="str">
            <v>537403602000</v>
          </cell>
          <cell r="B303">
            <v>13388</v>
          </cell>
        </row>
        <row r="304">
          <cell r="A304" t="str">
            <v>537403601995</v>
          </cell>
          <cell r="B304">
            <v>12756</v>
          </cell>
        </row>
        <row r="305">
          <cell r="A305" t="str">
            <v>537404002000</v>
          </cell>
          <cell r="B305">
            <v>10801</v>
          </cell>
        </row>
        <row r="306">
          <cell r="A306" t="str">
            <v>537404001995</v>
          </cell>
          <cell r="B306">
            <v>9874</v>
          </cell>
        </row>
        <row r="307">
          <cell r="A307" t="str">
            <v>537404402000</v>
          </cell>
          <cell r="B307">
            <v>10168</v>
          </cell>
        </row>
        <row r="308">
          <cell r="A308" t="str">
            <v>537404401995</v>
          </cell>
          <cell r="B308">
            <v>9547</v>
          </cell>
        </row>
        <row r="309">
          <cell r="A309" t="str">
            <v>537404802000</v>
          </cell>
          <cell r="B309">
            <v>15425</v>
          </cell>
        </row>
        <row r="310">
          <cell r="A310" t="str">
            <v>537404801995</v>
          </cell>
          <cell r="B310">
            <v>13620</v>
          </cell>
        </row>
        <row r="311">
          <cell r="A311" t="str">
            <v>537405202000</v>
          </cell>
          <cell r="B311">
            <v>12487</v>
          </cell>
        </row>
        <row r="312">
          <cell r="A312" t="str">
            <v>537405201995</v>
          </cell>
          <cell r="B312">
            <v>11740</v>
          </cell>
        </row>
        <row r="313">
          <cell r="A313" t="str">
            <v>537800002000</v>
          </cell>
          <cell r="B313">
            <v>157764</v>
          </cell>
        </row>
        <row r="314">
          <cell r="A314" t="str">
            <v>537800001995</v>
          </cell>
          <cell r="B314">
            <v>150542</v>
          </cell>
        </row>
        <row r="315">
          <cell r="A315" t="str">
            <v>537800402000</v>
          </cell>
          <cell r="B315">
            <v>59391</v>
          </cell>
        </row>
        <row r="316">
          <cell r="A316" t="str">
            <v>537800401995</v>
          </cell>
          <cell r="B316">
            <v>57827</v>
          </cell>
        </row>
        <row r="317">
          <cell r="A317" t="str">
            <v>537800802000</v>
          </cell>
          <cell r="B317">
            <v>10788</v>
          </cell>
        </row>
        <row r="318">
          <cell r="A318" t="str">
            <v>537800801995</v>
          </cell>
          <cell r="B318">
            <v>9574</v>
          </cell>
        </row>
        <row r="319">
          <cell r="A319" t="str">
            <v>537801202000</v>
          </cell>
          <cell r="B319">
            <v>11750</v>
          </cell>
        </row>
        <row r="320">
          <cell r="A320" t="str">
            <v>537801201995</v>
          </cell>
          <cell r="B320">
            <v>11133</v>
          </cell>
        </row>
        <row r="321">
          <cell r="A321" t="str">
            <v>537801602000</v>
          </cell>
          <cell r="B321">
            <v>14918</v>
          </cell>
        </row>
        <row r="322">
          <cell r="A322" t="str">
            <v>537801601995</v>
          </cell>
          <cell r="B322">
            <v>14504</v>
          </cell>
        </row>
        <row r="323">
          <cell r="A323" t="str">
            <v>537802002000</v>
          </cell>
          <cell r="B323">
            <v>9036</v>
          </cell>
        </row>
        <row r="324">
          <cell r="A324" t="str">
            <v>537802001995</v>
          </cell>
          <cell r="B324">
            <v>8371</v>
          </cell>
        </row>
        <row r="325">
          <cell r="A325" t="str">
            <v>537802402000</v>
          </cell>
          <cell r="B325">
            <v>15333</v>
          </cell>
        </row>
        <row r="326">
          <cell r="A326" t="str">
            <v>537802401995</v>
          </cell>
          <cell r="B326">
            <v>14501</v>
          </cell>
        </row>
        <row r="327">
          <cell r="A327" t="str">
            <v>537802802000</v>
          </cell>
          <cell r="B327">
            <v>14894</v>
          </cell>
        </row>
        <row r="328">
          <cell r="A328" t="str">
            <v>537802801995</v>
          </cell>
          <cell r="B328">
            <v>13899</v>
          </cell>
        </row>
        <row r="329">
          <cell r="A329" t="str">
            <v>537803202000</v>
          </cell>
          <cell r="B329">
            <v>21632</v>
          </cell>
        </row>
        <row r="330">
          <cell r="A330" t="str">
            <v>537803201995</v>
          </cell>
          <cell r="B330">
            <v>20646</v>
          </cell>
        </row>
        <row r="331">
          <cell r="A331" t="str">
            <v>538200002000</v>
          </cell>
          <cell r="B331">
            <v>305559</v>
          </cell>
        </row>
        <row r="332">
          <cell r="A332" t="str">
            <v>538200001995</v>
          </cell>
          <cell r="B332">
            <v>281765</v>
          </cell>
        </row>
        <row r="333">
          <cell r="A333" t="str">
            <v>538200402000</v>
          </cell>
          <cell r="B333">
            <v>10711</v>
          </cell>
        </row>
        <row r="334">
          <cell r="A334" t="str">
            <v>538200401995</v>
          </cell>
          <cell r="B334">
            <v>9599</v>
          </cell>
        </row>
        <row r="335">
          <cell r="A335" t="str">
            <v>538200802000</v>
          </cell>
          <cell r="B335">
            <v>12946</v>
          </cell>
        </row>
        <row r="336">
          <cell r="A336" t="str">
            <v>538200801995</v>
          </cell>
          <cell r="B336">
            <v>12076</v>
          </cell>
        </row>
        <row r="337">
          <cell r="A337" t="str">
            <v>538201202000</v>
          </cell>
          <cell r="B337">
            <v>22549</v>
          </cell>
        </row>
        <row r="338">
          <cell r="A338" t="str">
            <v>538201201995</v>
          </cell>
          <cell r="B338">
            <v>19653</v>
          </cell>
        </row>
        <row r="339">
          <cell r="A339" t="str">
            <v>538201602000</v>
          </cell>
          <cell r="B339">
            <v>10008</v>
          </cell>
        </row>
        <row r="340">
          <cell r="A340" t="str">
            <v>538201601995</v>
          </cell>
          <cell r="B340">
            <v>9113</v>
          </cell>
        </row>
        <row r="341">
          <cell r="A341" t="str">
            <v>538202002000</v>
          </cell>
          <cell r="B341">
            <v>23103</v>
          </cell>
        </row>
        <row r="342">
          <cell r="A342" t="str">
            <v>538202001995</v>
          </cell>
          <cell r="B342">
            <v>20267</v>
          </cell>
        </row>
        <row r="343">
          <cell r="A343" t="str">
            <v>538202402000</v>
          </cell>
          <cell r="B343">
            <v>21272</v>
          </cell>
        </row>
        <row r="344">
          <cell r="A344" t="str">
            <v>538202401995</v>
          </cell>
          <cell r="B344">
            <v>19810</v>
          </cell>
        </row>
        <row r="345">
          <cell r="A345" t="str">
            <v>538202802000</v>
          </cell>
          <cell r="B345">
            <v>17642</v>
          </cell>
        </row>
        <row r="346">
          <cell r="A346" t="str">
            <v>538202801995</v>
          </cell>
          <cell r="B346">
            <v>16411</v>
          </cell>
        </row>
        <row r="347">
          <cell r="A347" t="str">
            <v>538203202000</v>
          </cell>
          <cell r="B347">
            <v>14371</v>
          </cell>
        </row>
        <row r="348">
          <cell r="A348" t="str">
            <v>538203201995</v>
          </cell>
          <cell r="B348">
            <v>13420</v>
          </cell>
        </row>
        <row r="349">
          <cell r="A349" t="str">
            <v>538203602000</v>
          </cell>
          <cell r="B349">
            <v>8515</v>
          </cell>
        </row>
        <row r="350">
          <cell r="A350" t="str">
            <v>538203601995</v>
          </cell>
          <cell r="B350">
            <v>7797</v>
          </cell>
        </row>
        <row r="351">
          <cell r="A351" t="str">
            <v>538204002000</v>
          </cell>
          <cell r="B351">
            <v>11769</v>
          </cell>
        </row>
        <row r="352">
          <cell r="A352" t="str">
            <v>538204001995</v>
          </cell>
          <cell r="B352">
            <v>10515</v>
          </cell>
        </row>
        <row r="353">
          <cell r="A353" t="str">
            <v>538204402000</v>
          </cell>
          <cell r="B353">
            <v>17793</v>
          </cell>
        </row>
        <row r="354">
          <cell r="A354" t="str">
            <v>538204401995</v>
          </cell>
          <cell r="B354">
            <v>15930</v>
          </cell>
        </row>
        <row r="355">
          <cell r="A355" t="str">
            <v>538204802000</v>
          </cell>
          <cell r="B355">
            <v>13476</v>
          </cell>
        </row>
        <row r="356">
          <cell r="A356" t="str">
            <v>538204801995</v>
          </cell>
          <cell r="B356">
            <v>12486</v>
          </cell>
        </row>
        <row r="357">
          <cell r="A357" t="str">
            <v>538205202000</v>
          </cell>
          <cell r="B357">
            <v>5632</v>
          </cell>
        </row>
        <row r="358">
          <cell r="A358" t="str">
            <v>538205201995</v>
          </cell>
          <cell r="B358">
            <v>5100</v>
          </cell>
        </row>
        <row r="359">
          <cell r="A359" t="str">
            <v>538205602000</v>
          </cell>
          <cell r="B359">
            <v>28441</v>
          </cell>
        </row>
        <row r="360">
          <cell r="A360" t="str">
            <v>538205601995</v>
          </cell>
          <cell r="B360">
            <v>27274</v>
          </cell>
        </row>
        <row r="361">
          <cell r="A361" t="str">
            <v>538206002000</v>
          </cell>
          <cell r="B361">
            <v>19503</v>
          </cell>
        </row>
        <row r="362">
          <cell r="A362" t="str">
            <v>538206001995</v>
          </cell>
          <cell r="B362">
            <v>18858</v>
          </cell>
        </row>
        <row r="363">
          <cell r="A363" t="str">
            <v>538206402000</v>
          </cell>
          <cell r="B363">
            <v>9887</v>
          </cell>
        </row>
        <row r="364">
          <cell r="A364" t="str">
            <v>538206401995</v>
          </cell>
          <cell r="B364">
            <v>9542</v>
          </cell>
        </row>
        <row r="365">
          <cell r="A365" t="str">
            <v>538206802000</v>
          </cell>
          <cell r="B365">
            <v>36774</v>
          </cell>
        </row>
        <row r="366">
          <cell r="A366" t="str">
            <v>538206801995</v>
          </cell>
          <cell r="B366">
            <v>34082</v>
          </cell>
        </row>
        <row r="367">
          <cell r="A367" t="str">
            <v>538207202000</v>
          </cell>
          <cell r="B367">
            <v>10547</v>
          </cell>
        </row>
        <row r="368">
          <cell r="A368" t="str">
            <v>538207201995</v>
          </cell>
          <cell r="B368">
            <v>9925</v>
          </cell>
        </row>
        <row r="369">
          <cell r="A369" t="str">
            <v>538207602000</v>
          </cell>
          <cell r="B369">
            <v>10577</v>
          </cell>
        </row>
        <row r="370">
          <cell r="A370" t="str">
            <v>538207601995</v>
          </cell>
          <cell r="B370">
            <v>9848</v>
          </cell>
        </row>
        <row r="371">
          <cell r="A371" t="str">
            <v>550000002000</v>
          </cell>
          <cell r="B371">
            <v>1300832</v>
          </cell>
        </row>
        <row r="372">
          <cell r="A372" t="str">
            <v>550000001995</v>
          </cell>
          <cell r="B372">
            <v>1234942</v>
          </cell>
        </row>
        <row r="373">
          <cell r="A373" t="str">
            <v>551200002000</v>
          </cell>
          <cell r="B373">
            <v>61939</v>
          </cell>
        </row>
        <row r="374">
          <cell r="A374" t="str">
            <v>551200001995</v>
          </cell>
          <cell r="B374">
            <v>58856</v>
          </cell>
        </row>
        <row r="375">
          <cell r="A375" t="str">
            <v>551300002000</v>
          </cell>
          <cell r="B375">
            <v>120148</v>
          </cell>
        </row>
        <row r="376">
          <cell r="A376" t="str">
            <v>551300001995</v>
          </cell>
          <cell r="B376">
            <v>122239</v>
          </cell>
        </row>
        <row r="377">
          <cell r="A377" t="str">
            <v>551500002000</v>
          </cell>
          <cell r="B377">
            <v>129172</v>
          </cell>
        </row>
        <row r="378">
          <cell r="A378" t="str">
            <v>551500001995</v>
          </cell>
          <cell r="B378">
            <v>123994</v>
          </cell>
        </row>
        <row r="379">
          <cell r="A379" t="str">
            <v>555400002000</v>
          </cell>
          <cell r="B379">
            <v>180141</v>
          </cell>
        </row>
        <row r="380">
          <cell r="A380" t="str">
            <v>555400001995</v>
          </cell>
          <cell r="B380">
            <v>165143</v>
          </cell>
        </row>
        <row r="381">
          <cell r="A381" t="str">
            <v>555400402000</v>
          </cell>
          <cell r="B381">
            <v>18813</v>
          </cell>
        </row>
        <row r="382">
          <cell r="A382" t="str">
            <v>555400401995</v>
          </cell>
          <cell r="B382">
            <v>16618</v>
          </cell>
        </row>
        <row r="383">
          <cell r="A383" t="str">
            <v>555400802000</v>
          </cell>
          <cell r="B383">
            <v>35635</v>
          </cell>
        </row>
        <row r="384">
          <cell r="A384" t="str">
            <v>555400801995</v>
          </cell>
          <cell r="B384">
            <v>33974</v>
          </cell>
        </row>
        <row r="385">
          <cell r="A385" t="str">
            <v>555401202000</v>
          </cell>
          <cell r="B385">
            <v>21271</v>
          </cell>
        </row>
        <row r="386">
          <cell r="A386" t="str">
            <v>555401201995</v>
          </cell>
          <cell r="B386">
            <v>19495</v>
          </cell>
        </row>
        <row r="387">
          <cell r="A387" t="str">
            <v>555401602000</v>
          </cell>
          <cell r="B387">
            <v>8244</v>
          </cell>
        </row>
        <row r="388">
          <cell r="A388" t="str">
            <v>555401601995</v>
          </cell>
          <cell r="B388">
            <v>7583</v>
          </cell>
        </row>
        <row r="389">
          <cell r="A389" t="str">
            <v>555402002000</v>
          </cell>
          <cell r="B389">
            <v>22211</v>
          </cell>
        </row>
        <row r="390">
          <cell r="A390" t="str">
            <v>555402001995</v>
          </cell>
          <cell r="B390">
            <v>20584</v>
          </cell>
        </row>
        <row r="391">
          <cell r="A391" t="str">
            <v>555402402000</v>
          </cell>
          <cell r="B391">
            <v>3897</v>
          </cell>
        </row>
        <row r="392">
          <cell r="A392" t="str">
            <v>555402401995</v>
          </cell>
          <cell r="B392">
            <v>3583</v>
          </cell>
        </row>
        <row r="393">
          <cell r="A393" t="str">
            <v>555402802000</v>
          </cell>
          <cell r="B393">
            <v>4185</v>
          </cell>
        </row>
        <row r="394">
          <cell r="A394" t="str">
            <v>555402801995</v>
          </cell>
          <cell r="B394">
            <v>3670</v>
          </cell>
        </row>
        <row r="395">
          <cell r="A395" t="str">
            <v>555403202000</v>
          </cell>
          <cell r="B395">
            <v>5546</v>
          </cell>
        </row>
        <row r="396">
          <cell r="A396" t="str">
            <v>555403201995</v>
          </cell>
          <cell r="B396">
            <v>5176</v>
          </cell>
        </row>
        <row r="397">
          <cell r="A397" t="str">
            <v>555403602000</v>
          </cell>
          <cell r="B397">
            <v>3292</v>
          </cell>
        </row>
        <row r="398">
          <cell r="A398" t="str">
            <v>555403601995</v>
          </cell>
          <cell r="B398">
            <v>2943</v>
          </cell>
        </row>
        <row r="399">
          <cell r="A399" t="str">
            <v>555404002000</v>
          </cell>
          <cell r="B399">
            <v>5817</v>
          </cell>
        </row>
        <row r="400">
          <cell r="A400" t="str">
            <v>555404001995</v>
          </cell>
          <cell r="B400">
            <v>5211</v>
          </cell>
        </row>
        <row r="401">
          <cell r="A401" t="str">
            <v>555404402000</v>
          </cell>
          <cell r="B401">
            <v>7378</v>
          </cell>
        </row>
        <row r="402">
          <cell r="A402" t="str">
            <v>555404401995</v>
          </cell>
          <cell r="B402">
            <v>6611</v>
          </cell>
        </row>
        <row r="403">
          <cell r="A403" t="str">
            <v>555404802000</v>
          </cell>
          <cell r="B403">
            <v>8940</v>
          </cell>
        </row>
        <row r="404">
          <cell r="A404" t="str">
            <v>555404801995</v>
          </cell>
          <cell r="B404">
            <v>8243</v>
          </cell>
        </row>
        <row r="405">
          <cell r="A405" t="str">
            <v>555405202000</v>
          </cell>
          <cell r="B405">
            <v>3366</v>
          </cell>
        </row>
        <row r="406">
          <cell r="A406" t="str">
            <v>555405201995</v>
          </cell>
          <cell r="B406">
            <v>3077</v>
          </cell>
        </row>
        <row r="407">
          <cell r="A407" t="str">
            <v>555405602000</v>
          </cell>
          <cell r="B407">
            <v>10350</v>
          </cell>
        </row>
        <row r="408">
          <cell r="A408" t="str">
            <v>555405601995</v>
          </cell>
          <cell r="B408">
            <v>9302</v>
          </cell>
        </row>
        <row r="409">
          <cell r="A409" t="str">
            <v>555406002000</v>
          </cell>
          <cell r="B409">
            <v>4521</v>
          </cell>
        </row>
        <row r="410">
          <cell r="A410" t="str">
            <v>555406001995</v>
          </cell>
          <cell r="B410">
            <v>4047</v>
          </cell>
        </row>
        <row r="411">
          <cell r="A411" t="str">
            <v>555406402000</v>
          </cell>
          <cell r="B411">
            <v>6293</v>
          </cell>
        </row>
        <row r="412">
          <cell r="A412" t="str">
            <v>555406401995</v>
          </cell>
          <cell r="B412">
            <v>5424</v>
          </cell>
        </row>
        <row r="413">
          <cell r="A413" t="str">
            <v>555406802000</v>
          </cell>
          <cell r="B413">
            <v>10382</v>
          </cell>
        </row>
        <row r="414">
          <cell r="A414" t="str">
            <v>555406801995</v>
          </cell>
          <cell r="B414">
            <v>9599</v>
          </cell>
        </row>
        <row r="415">
          <cell r="A415" t="str">
            <v>555800002000</v>
          </cell>
          <cell r="B415">
            <v>112819</v>
          </cell>
        </row>
        <row r="416">
          <cell r="A416" t="str">
            <v>555800001995</v>
          </cell>
          <cell r="B416">
            <v>101499</v>
          </cell>
        </row>
        <row r="417">
          <cell r="A417" t="str">
            <v>555800402000</v>
          </cell>
          <cell r="B417">
            <v>8212</v>
          </cell>
        </row>
        <row r="418">
          <cell r="A418" t="str">
            <v>555800401995</v>
          </cell>
          <cell r="B418">
            <v>7219</v>
          </cell>
        </row>
        <row r="419">
          <cell r="A419" t="str">
            <v>555800802000</v>
          </cell>
          <cell r="B419">
            <v>6044</v>
          </cell>
        </row>
        <row r="420">
          <cell r="A420" t="str">
            <v>555800801995</v>
          </cell>
          <cell r="B420">
            <v>5529</v>
          </cell>
        </row>
        <row r="421">
          <cell r="A421" t="str">
            <v>555801202000</v>
          </cell>
          <cell r="B421">
            <v>19056</v>
          </cell>
        </row>
        <row r="422">
          <cell r="A422" t="str">
            <v>555801201995</v>
          </cell>
          <cell r="B422">
            <v>17420</v>
          </cell>
        </row>
        <row r="423">
          <cell r="A423" t="str">
            <v>555801602000</v>
          </cell>
          <cell r="B423">
            <v>24084</v>
          </cell>
        </row>
        <row r="424">
          <cell r="A424" t="str">
            <v>555801601995</v>
          </cell>
          <cell r="B424">
            <v>21763</v>
          </cell>
        </row>
        <row r="425">
          <cell r="A425" t="str">
            <v>555802002000</v>
          </cell>
          <cell r="B425">
            <v>6084</v>
          </cell>
        </row>
        <row r="426">
          <cell r="A426" t="str">
            <v>555802001995</v>
          </cell>
          <cell r="B426">
            <v>5406</v>
          </cell>
        </row>
        <row r="427">
          <cell r="A427" t="str">
            <v>555802402000</v>
          </cell>
          <cell r="B427">
            <v>11837</v>
          </cell>
        </row>
        <row r="428">
          <cell r="A428" t="str">
            <v>555802401995</v>
          </cell>
          <cell r="B428">
            <v>10970</v>
          </cell>
        </row>
        <row r="429">
          <cell r="A429" t="str">
            <v>555802802000</v>
          </cell>
          <cell r="B429">
            <v>5535</v>
          </cell>
        </row>
        <row r="430">
          <cell r="A430" t="str">
            <v>555802801995</v>
          </cell>
          <cell r="B430">
            <v>4967</v>
          </cell>
        </row>
        <row r="431">
          <cell r="A431" t="str">
            <v>555803202000</v>
          </cell>
          <cell r="B431">
            <v>9796</v>
          </cell>
        </row>
        <row r="432">
          <cell r="A432" t="str">
            <v>555803201995</v>
          </cell>
          <cell r="B432">
            <v>8799</v>
          </cell>
        </row>
        <row r="433">
          <cell r="A433" t="str">
            <v>555803602000</v>
          </cell>
          <cell r="B433">
            <v>6459</v>
          </cell>
        </row>
        <row r="434">
          <cell r="A434" t="str">
            <v>555803601995</v>
          </cell>
          <cell r="B434">
            <v>5390</v>
          </cell>
        </row>
        <row r="435">
          <cell r="A435" t="str">
            <v>555804002000</v>
          </cell>
          <cell r="B435">
            <v>5891</v>
          </cell>
        </row>
        <row r="436">
          <cell r="A436" t="str">
            <v>555804001995</v>
          </cell>
          <cell r="B436">
            <v>5288</v>
          </cell>
        </row>
        <row r="437">
          <cell r="A437" t="str">
            <v>555804402000</v>
          </cell>
          <cell r="B437">
            <v>9817</v>
          </cell>
        </row>
        <row r="438">
          <cell r="A438" t="str">
            <v>555804401995</v>
          </cell>
          <cell r="B438">
            <v>8745</v>
          </cell>
        </row>
        <row r="439">
          <cell r="A439" t="str">
            <v>556200002000</v>
          </cell>
          <cell r="B439">
            <v>323739</v>
          </cell>
        </row>
        <row r="440">
          <cell r="A440" t="str">
            <v>556200001995</v>
          </cell>
          <cell r="B440">
            <v>314651</v>
          </cell>
        </row>
        <row r="441">
          <cell r="A441" t="str">
            <v>556200402000</v>
          </cell>
          <cell r="B441">
            <v>38176</v>
          </cell>
        </row>
        <row r="442">
          <cell r="A442" t="str">
            <v>556200401995</v>
          </cell>
          <cell r="B442">
            <v>37440</v>
          </cell>
        </row>
        <row r="443">
          <cell r="A443" t="str">
            <v>556200802000</v>
          </cell>
          <cell r="B443">
            <v>18499</v>
          </cell>
        </row>
        <row r="444">
          <cell r="A444" t="str">
            <v>556200801995</v>
          </cell>
          <cell r="B444">
            <v>17920</v>
          </cell>
        </row>
        <row r="445">
          <cell r="A445" t="str">
            <v>556201202000</v>
          </cell>
          <cell r="B445">
            <v>42509</v>
          </cell>
        </row>
        <row r="446">
          <cell r="A446" t="str">
            <v>556201201995</v>
          </cell>
          <cell r="B446">
            <v>40480</v>
          </cell>
        </row>
        <row r="447">
          <cell r="A447" t="str">
            <v>556201402000</v>
          </cell>
          <cell r="B447">
            <v>36263</v>
          </cell>
        </row>
        <row r="448">
          <cell r="A448" t="str">
            <v>556201401995</v>
          </cell>
          <cell r="B448">
            <v>35921</v>
          </cell>
        </row>
        <row r="449">
          <cell r="A449" t="str">
            <v>556201602000</v>
          </cell>
          <cell r="B449">
            <v>19225</v>
          </cell>
        </row>
        <row r="450">
          <cell r="A450" t="str">
            <v>556201601995</v>
          </cell>
          <cell r="B450">
            <v>17884</v>
          </cell>
        </row>
        <row r="451">
          <cell r="A451" t="str">
            <v>556202002000</v>
          </cell>
          <cell r="B451">
            <v>32586</v>
          </cell>
        </row>
        <row r="452">
          <cell r="A452" t="str">
            <v>556202001995</v>
          </cell>
          <cell r="B452">
            <v>32145</v>
          </cell>
        </row>
        <row r="453">
          <cell r="A453" t="str">
            <v>556202402000</v>
          </cell>
          <cell r="B453">
            <v>44185</v>
          </cell>
        </row>
        <row r="454">
          <cell r="A454" t="str">
            <v>556202401995</v>
          </cell>
          <cell r="B454">
            <v>42824</v>
          </cell>
        </row>
        <row r="455">
          <cell r="A455" t="str">
            <v>556202802000</v>
          </cell>
          <cell r="B455">
            <v>14682</v>
          </cell>
        </row>
        <row r="456">
          <cell r="A456" t="str">
            <v>556202801995</v>
          </cell>
          <cell r="B456">
            <v>13779</v>
          </cell>
        </row>
        <row r="457">
          <cell r="A457" t="str">
            <v>556203202000</v>
          </cell>
          <cell r="B457">
            <v>61761</v>
          </cell>
        </row>
        <row r="458">
          <cell r="A458" t="str">
            <v>556203201995</v>
          </cell>
          <cell r="B458">
            <v>60764</v>
          </cell>
        </row>
        <row r="459">
          <cell r="A459" t="str">
            <v>556203602000</v>
          </cell>
          <cell r="B459">
            <v>15796</v>
          </cell>
        </row>
        <row r="460">
          <cell r="A460" t="str">
            <v>556203601995</v>
          </cell>
          <cell r="B460">
            <v>15225</v>
          </cell>
        </row>
        <row r="461">
          <cell r="A461" t="str">
            <v>556600002000</v>
          </cell>
          <cell r="B461">
            <v>226613</v>
          </cell>
        </row>
        <row r="462">
          <cell r="A462" t="str">
            <v>556600001995</v>
          </cell>
          <cell r="B462">
            <v>210054</v>
          </cell>
        </row>
        <row r="463">
          <cell r="A463" t="str">
            <v>556600402000</v>
          </cell>
          <cell r="B463">
            <v>5211</v>
          </cell>
        </row>
        <row r="464">
          <cell r="A464" t="str">
            <v>556600401995</v>
          </cell>
          <cell r="B464">
            <v>4566</v>
          </cell>
        </row>
        <row r="465">
          <cell r="A465" t="str">
            <v>556600802000</v>
          </cell>
          <cell r="B465">
            <v>17795</v>
          </cell>
        </row>
        <row r="466">
          <cell r="A466" t="str">
            <v>556600801995</v>
          </cell>
          <cell r="B466">
            <v>16369</v>
          </cell>
        </row>
        <row r="467">
          <cell r="A467" t="str">
            <v>556601202000</v>
          </cell>
          <cell r="B467">
            <v>17599</v>
          </cell>
        </row>
        <row r="468">
          <cell r="A468" t="str">
            <v>556601201995</v>
          </cell>
          <cell r="B468">
            <v>16502</v>
          </cell>
        </row>
        <row r="469">
          <cell r="A469" t="str">
            <v>556601602000</v>
          </cell>
          <cell r="B469">
            <v>9987</v>
          </cell>
        </row>
        <row r="470">
          <cell r="A470" t="str">
            <v>556601601995</v>
          </cell>
          <cell r="B470">
            <v>8816</v>
          </cell>
        </row>
        <row r="471">
          <cell r="A471" t="str">
            <v>556602002000</v>
          </cell>
          <cell r="B471">
            <v>4091</v>
          </cell>
        </row>
        <row r="472">
          <cell r="A472" t="str">
            <v>556602001995</v>
          </cell>
          <cell r="B472">
            <v>3593</v>
          </cell>
        </row>
        <row r="473">
          <cell r="A473" t="str">
            <v>556602402000</v>
          </cell>
          <cell r="B473">
            <v>3579</v>
          </cell>
        </row>
        <row r="474">
          <cell r="A474" t="str">
            <v>556602401995</v>
          </cell>
          <cell r="B474">
            <v>3328</v>
          </cell>
        </row>
        <row r="475">
          <cell r="A475" t="str">
            <v>556602802000</v>
          </cell>
          <cell r="B475">
            <v>26628</v>
          </cell>
        </row>
        <row r="476">
          <cell r="A476" t="str">
            <v>556602801995</v>
          </cell>
          <cell r="B476">
            <v>24614</v>
          </cell>
        </row>
        <row r="477">
          <cell r="A477" t="str">
            <v>556603202000</v>
          </cell>
          <cell r="B477">
            <v>3682</v>
          </cell>
        </row>
        <row r="478">
          <cell r="A478" t="str">
            <v>556603201995</v>
          </cell>
          <cell r="B478">
            <v>3486</v>
          </cell>
        </row>
        <row r="479">
          <cell r="A479" t="str">
            <v>556603602000</v>
          </cell>
          <cell r="B479">
            <v>3458</v>
          </cell>
        </row>
        <row r="480">
          <cell r="A480" t="str">
            <v>556603601995</v>
          </cell>
          <cell r="B480">
            <v>3146</v>
          </cell>
        </row>
        <row r="481">
          <cell r="A481" t="str">
            <v>556604002000</v>
          </cell>
          <cell r="B481">
            <v>11589</v>
          </cell>
        </row>
        <row r="482">
          <cell r="A482" t="str">
            <v>556604001995</v>
          </cell>
          <cell r="B482">
            <v>11278</v>
          </cell>
        </row>
        <row r="483">
          <cell r="A483" t="str">
            <v>556604402000</v>
          </cell>
          <cell r="B483">
            <v>5037</v>
          </cell>
        </row>
        <row r="484">
          <cell r="A484" t="str">
            <v>556604401995</v>
          </cell>
          <cell r="B484">
            <v>4643</v>
          </cell>
        </row>
        <row r="485">
          <cell r="A485" t="str">
            <v>556604802000</v>
          </cell>
          <cell r="B485">
            <v>6910</v>
          </cell>
        </row>
        <row r="486">
          <cell r="A486" t="str">
            <v>556604801995</v>
          </cell>
          <cell r="B486">
            <v>6140</v>
          </cell>
        </row>
        <row r="487">
          <cell r="A487" t="str">
            <v>556605202000</v>
          </cell>
          <cell r="B487">
            <v>3271</v>
          </cell>
        </row>
        <row r="488">
          <cell r="A488" t="str">
            <v>556605201995</v>
          </cell>
          <cell r="B488">
            <v>3034</v>
          </cell>
        </row>
        <row r="489">
          <cell r="A489" t="str">
            <v>556605602000</v>
          </cell>
          <cell r="B489">
            <v>6425</v>
          </cell>
        </row>
        <row r="490">
          <cell r="A490" t="str">
            <v>556605601995</v>
          </cell>
          <cell r="B490">
            <v>6082</v>
          </cell>
        </row>
        <row r="491">
          <cell r="A491" t="str">
            <v>556606002000</v>
          </cell>
          <cell r="B491">
            <v>6982</v>
          </cell>
        </row>
        <row r="492">
          <cell r="A492" t="str">
            <v>556606001995</v>
          </cell>
          <cell r="B492">
            <v>6191</v>
          </cell>
        </row>
        <row r="493">
          <cell r="A493" t="str">
            <v>556606402000</v>
          </cell>
          <cell r="B493">
            <v>4775</v>
          </cell>
        </row>
        <row r="494">
          <cell r="A494" t="str">
            <v>556606401995</v>
          </cell>
          <cell r="B494">
            <v>4535</v>
          </cell>
        </row>
        <row r="495">
          <cell r="A495" t="str">
            <v>556606802000</v>
          </cell>
          <cell r="B495">
            <v>9371</v>
          </cell>
        </row>
        <row r="496">
          <cell r="A496" t="str">
            <v>556606801995</v>
          </cell>
          <cell r="B496">
            <v>8598</v>
          </cell>
        </row>
        <row r="497">
          <cell r="A497" t="str">
            <v>556607202000</v>
          </cell>
          <cell r="B497">
            <v>6046</v>
          </cell>
        </row>
        <row r="498">
          <cell r="A498" t="str">
            <v>556607201995</v>
          </cell>
          <cell r="B498">
            <v>5708</v>
          </cell>
        </row>
        <row r="499">
          <cell r="A499" t="str">
            <v>556607602000</v>
          </cell>
          <cell r="B499">
            <v>38169</v>
          </cell>
        </row>
        <row r="500">
          <cell r="A500" t="str">
            <v>556607601995</v>
          </cell>
          <cell r="B500">
            <v>36217</v>
          </cell>
        </row>
        <row r="501">
          <cell r="A501" t="str">
            <v>556608002000</v>
          </cell>
          <cell r="B501">
            <v>3264</v>
          </cell>
        </row>
        <row r="502">
          <cell r="A502" t="str">
            <v>556608001995</v>
          </cell>
          <cell r="B502">
            <v>2831</v>
          </cell>
        </row>
        <row r="503">
          <cell r="A503" t="str">
            <v>556608402000</v>
          </cell>
          <cell r="B503">
            <v>17332</v>
          </cell>
        </row>
        <row r="504">
          <cell r="A504" t="str">
            <v>556608401995</v>
          </cell>
          <cell r="B504">
            <v>16215</v>
          </cell>
        </row>
        <row r="505">
          <cell r="A505" t="str">
            <v>556608802000</v>
          </cell>
          <cell r="B505">
            <v>5390</v>
          </cell>
        </row>
        <row r="506">
          <cell r="A506" t="str">
            <v>556608801995</v>
          </cell>
          <cell r="B506">
            <v>5163</v>
          </cell>
        </row>
        <row r="507">
          <cell r="A507" t="str">
            <v>556609202000</v>
          </cell>
          <cell r="B507">
            <v>6122</v>
          </cell>
        </row>
        <row r="508">
          <cell r="A508" t="str">
            <v>556609201995</v>
          </cell>
          <cell r="B508">
            <v>5469</v>
          </cell>
        </row>
        <row r="509">
          <cell r="A509" t="str">
            <v>556609602000</v>
          </cell>
          <cell r="B509">
            <v>3894</v>
          </cell>
        </row>
        <row r="510">
          <cell r="A510" t="str">
            <v>556609601995</v>
          </cell>
          <cell r="B510">
            <v>3514</v>
          </cell>
        </row>
        <row r="511">
          <cell r="A511" t="str">
            <v>557000002000</v>
          </cell>
          <cell r="B511">
            <v>146261</v>
          </cell>
        </row>
        <row r="512">
          <cell r="A512" t="str">
            <v>557000001995</v>
          </cell>
          <cell r="B512">
            <v>138506</v>
          </cell>
        </row>
        <row r="513">
          <cell r="A513" t="str">
            <v>557000402000</v>
          </cell>
          <cell r="B513">
            <v>27152</v>
          </cell>
        </row>
        <row r="514">
          <cell r="A514" t="str">
            <v>557000401995</v>
          </cell>
          <cell r="B514">
            <v>26301</v>
          </cell>
        </row>
        <row r="515">
          <cell r="A515" t="str">
            <v>557000802000</v>
          </cell>
          <cell r="B515">
            <v>20422</v>
          </cell>
        </row>
        <row r="516">
          <cell r="A516" t="str">
            <v>557000801995</v>
          </cell>
          <cell r="B516">
            <v>20056</v>
          </cell>
        </row>
        <row r="517">
          <cell r="A517" t="str">
            <v>557001202000</v>
          </cell>
          <cell r="B517">
            <v>3281</v>
          </cell>
        </row>
        <row r="518">
          <cell r="A518" t="str">
            <v>557001201995</v>
          </cell>
          <cell r="B518">
            <v>2986</v>
          </cell>
        </row>
        <row r="519">
          <cell r="A519" t="str">
            <v>557001602000</v>
          </cell>
          <cell r="B519">
            <v>7515</v>
          </cell>
        </row>
        <row r="520">
          <cell r="A520" t="str">
            <v>557001601995</v>
          </cell>
          <cell r="B520">
            <v>6815</v>
          </cell>
        </row>
        <row r="521">
          <cell r="A521" t="str">
            <v>557002002000</v>
          </cell>
          <cell r="B521">
            <v>11327</v>
          </cell>
        </row>
        <row r="522">
          <cell r="A522" t="str">
            <v>557002001995</v>
          </cell>
          <cell r="B522">
            <v>10843</v>
          </cell>
        </row>
        <row r="523">
          <cell r="A523" t="str">
            <v>557002402000</v>
          </cell>
          <cell r="B523">
            <v>4759</v>
          </cell>
        </row>
        <row r="524">
          <cell r="A524" t="str">
            <v>557002401995</v>
          </cell>
          <cell r="B524">
            <v>4357</v>
          </cell>
        </row>
        <row r="525">
          <cell r="A525" t="str">
            <v>557002802000</v>
          </cell>
          <cell r="B525">
            <v>15979</v>
          </cell>
        </row>
        <row r="526">
          <cell r="A526" t="str">
            <v>557002801995</v>
          </cell>
          <cell r="B526">
            <v>15493</v>
          </cell>
        </row>
        <row r="527">
          <cell r="A527" t="str">
            <v>557003202000</v>
          </cell>
          <cell r="B527">
            <v>5129</v>
          </cell>
        </row>
        <row r="528">
          <cell r="A528" t="str">
            <v>557003201995</v>
          </cell>
          <cell r="B528">
            <v>4356</v>
          </cell>
        </row>
        <row r="529">
          <cell r="A529" t="str">
            <v>557003602000</v>
          </cell>
          <cell r="B529">
            <v>7072</v>
          </cell>
        </row>
        <row r="530">
          <cell r="A530" t="str">
            <v>557003601995</v>
          </cell>
          <cell r="B530">
            <v>6154</v>
          </cell>
        </row>
        <row r="531">
          <cell r="A531" t="str">
            <v>557004002000</v>
          </cell>
          <cell r="B531">
            <v>6604</v>
          </cell>
        </row>
        <row r="532">
          <cell r="A532" t="str">
            <v>557004001995</v>
          </cell>
          <cell r="B532">
            <v>6250</v>
          </cell>
        </row>
        <row r="533">
          <cell r="A533" t="str">
            <v>557004402000</v>
          </cell>
          <cell r="B533">
            <v>9656</v>
          </cell>
        </row>
        <row r="534">
          <cell r="A534" t="str">
            <v>557004401995</v>
          </cell>
          <cell r="B534">
            <v>9231</v>
          </cell>
        </row>
        <row r="535">
          <cell r="A535" t="str">
            <v>557004802000</v>
          </cell>
          <cell r="B535">
            <v>7153</v>
          </cell>
        </row>
        <row r="536">
          <cell r="A536" t="str">
            <v>557004801995</v>
          </cell>
          <cell r="B536">
            <v>6840</v>
          </cell>
        </row>
        <row r="537">
          <cell r="A537" t="str">
            <v>557005202000</v>
          </cell>
          <cell r="B537">
            <v>20209</v>
          </cell>
        </row>
        <row r="538">
          <cell r="A538" t="str">
            <v>557005201995</v>
          </cell>
          <cell r="B538">
            <v>18807</v>
          </cell>
        </row>
        <row r="539">
          <cell r="A539" t="str">
            <v>570000002000</v>
          </cell>
          <cell r="B539">
            <v>1114730</v>
          </cell>
        </row>
        <row r="540">
          <cell r="A540" t="str">
            <v>570000001995</v>
          </cell>
          <cell r="B540">
            <v>1057935</v>
          </cell>
        </row>
        <row r="541">
          <cell r="A541" t="str">
            <v>571100002000</v>
          </cell>
          <cell r="B541">
            <v>158998</v>
          </cell>
        </row>
        <row r="542">
          <cell r="A542" t="str">
            <v>571100001995</v>
          </cell>
          <cell r="B542">
            <v>158272</v>
          </cell>
        </row>
        <row r="543">
          <cell r="A543" t="str">
            <v>575400002000</v>
          </cell>
          <cell r="B543">
            <v>193550</v>
          </cell>
        </row>
        <row r="544">
          <cell r="A544" t="str">
            <v>575400001995</v>
          </cell>
          <cell r="B544">
            <v>180290</v>
          </cell>
        </row>
        <row r="545">
          <cell r="A545" t="str">
            <v>575400402000</v>
          </cell>
          <cell r="B545">
            <v>5083</v>
          </cell>
        </row>
        <row r="546">
          <cell r="A546" t="str">
            <v>575400401995</v>
          </cell>
          <cell r="B546">
            <v>4954</v>
          </cell>
        </row>
        <row r="547">
          <cell r="A547" t="str">
            <v>575400802000</v>
          </cell>
          <cell r="B547">
            <v>52236</v>
          </cell>
        </row>
        <row r="548">
          <cell r="A548" t="str">
            <v>575400801995</v>
          </cell>
          <cell r="B548">
            <v>49800</v>
          </cell>
        </row>
        <row r="549">
          <cell r="A549" t="str">
            <v>575401202000</v>
          </cell>
          <cell r="B549">
            <v>11824</v>
          </cell>
        </row>
        <row r="550">
          <cell r="A550" t="str">
            <v>575401201995</v>
          </cell>
          <cell r="B550">
            <v>11137</v>
          </cell>
        </row>
        <row r="551">
          <cell r="A551" t="str">
            <v>575401602000</v>
          </cell>
          <cell r="B551">
            <v>13022</v>
          </cell>
        </row>
        <row r="552">
          <cell r="A552" t="str">
            <v>575401601995</v>
          </cell>
          <cell r="B552">
            <v>12313</v>
          </cell>
        </row>
        <row r="553">
          <cell r="A553" t="str">
            <v>575402002000</v>
          </cell>
          <cell r="B553">
            <v>8973</v>
          </cell>
        </row>
        <row r="554">
          <cell r="A554" t="str">
            <v>575402001995</v>
          </cell>
          <cell r="B554">
            <v>8065</v>
          </cell>
        </row>
        <row r="555">
          <cell r="A555" t="str">
            <v>575402402000</v>
          </cell>
          <cell r="B555">
            <v>4493</v>
          </cell>
        </row>
        <row r="556">
          <cell r="A556" t="str">
            <v>575402401995</v>
          </cell>
          <cell r="B556">
            <v>4163</v>
          </cell>
        </row>
        <row r="557">
          <cell r="A557" t="str">
            <v>575402802000</v>
          </cell>
          <cell r="B557">
            <v>23824</v>
          </cell>
        </row>
        <row r="558">
          <cell r="A558" t="str">
            <v>575402801995</v>
          </cell>
          <cell r="B558">
            <v>22196</v>
          </cell>
        </row>
        <row r="559">
          <cell r="A559" t="str">
            <v>575403202000</v>
          </cell>
          <cell r="B559">
            <v>15779</v>
          </cell>
        </row>
        <row r="560">
          <cell r="A560" t="str">
            <v>575403201995</v>
          </cell>
          <cell r="B560">
            <v>14722</v>
          </cell>
        </row>
        <row r="561">
          <cell r="A561" t="str">
            <v>575403602000</v>
          </cell>
          <cell r="B561">
            <v>14330</v>
          </cell>
        </row>
        <row r="562">
          <cell r="A562" t="str">
            <v>575403601995</v>
          </cell>
          <cell r="B562">
            <v>13001</v>
          </cell>
        </row>
        <row r="563">
          <cell r="A563" t="str">
            <v>575404002000</v>
          </cell>
          <cell r="B563">
            <v>11980</v>
          </cell>
        </row>
        <row r="564">
          <cell r="A564" t="str">
            <v>575404001995</v>
          </cell>
          <cell r="B564">
            <v>10839</v>
          </cell>
        </row>
        <row r="565">
          <cell r="A565" t="str">
            <v>575404402000</v>
          </cell>
          <cell r="B565">
            <v>13437</v>
          </cell>
        </row>
        <row r="566">
          <cell r="A566" t="str">
            <v>575404401995</v>
          </cell>
          <cell r="B566">
            <v>11884</v>
          </cell>
        </row>
        <row r="567">
          <cell r="A567" t="str">
            <v>575404802000</v>
          </cell>
          <cell r="B567">
            <v>11985</v>
          </cell>
        </row>
        <row r="568">
          <cell r="A568" t="str">
            <v>575404801995</v>
          </cell>
          <cell r="B568">
            <v>11206</v>
          </cell>
        </row>
        <row r="569">
          <cell r="A569" t="str">
            <v>575405202000</v>
          </cell>
          <cell r="B569">
            <v>6577</v>
          </cell>
        </row>
        <row r="570">
          <cell r="A570" t="str">
            <v>575405201995</v>
          </cell>
          <cell r="B570">
            <v>5983</v>
          </cell>
        </row>
        <row r="571">
          <cell r="A571" t="str">
            <v>575800002000</v>
          </cell>
          <cell r="B571">
            <v>146532</v>
          </cell>
        </row>
        <row r="572">
          <cell r="A572" t="str">
            <v>575800001995</v>
          </cell>
          <cell r="B572">
            <v>140295</v>
          </cell>
        </row>
        <row r="573">
          <cell r="A573" t="str">
            <v>575800402000</v>
          </cell>
          <cell r="B573">
            <v>25814</v>
          </cell>
        </row>
        <row r="574">
          <cell r="A574" t="str">
            <v>575800401995</v>
          </cell>
          <cell r="B574">
            <v>24453</v>
          </cell>
        </row>
        <row r="575">
          <cell r="A575" t="str">
            <v>575800802000</v>
          </cell>
          <cell r="B575">
            <v>11515</v>
          </cell>
        </row>
        <row r="576">
          <cell r="A576" t="str">
            <v>575800801995</v>
          </cell>
          <cell r="B576">
            <v>10498</v>
          </cell>
        </row>
        <row r="577">
          <cell r="A577" t="str">
            <v>575801202000</v>
          </cell>
          <cell r="B577">
            <v>36322</v>
          </cell>
        </row>
        <row r="578">
          <cell r="A578" t="str">
            <v>575801201995</v>
          </cell>
          <cell r="B578">
            <v>35615</v>
          </cell>
        </row>
        <row r="579">
          <cell r="A579" t="str">
            <v>575801602000</v>
          </cell>
          <cell r="B579">
            <v>12254</v>
          </cell>
        </row>
        <row r="580">
          <cell r="A580" t="str">
            <v>575801601995</v>
          </cell>
          <cell r="B580">
            <v>11618</v>
          </cell>
        </row>
        <row r="581">
          <cell r="A581" t="str">
            <v>575802002000</v>
          </cell>
          <cell r="B581">
            <v>9610</v>
          </cell>
        </row>
        <row r="582">
          <cell r="A582" t="str">
            <v>575802001995</v>
          </cell>
          <cell r="B582">
            <v>9148</v>
          </cell>
        </row>
        <row r="583">
          <cell r="A583" t="str">
            <v>575802402000</v>
          </cell>
          <cell r="B583">
            <v>23544</v>
          </cell>
        </row>
        <row r="584">
          <cell r="A584" t="str">
            <v>575802401995</v>
          </cell>
          <cell r="B584">
            <v>22676</v>
          </cell>
        </row>
        <row r="585">
          <cell r="A585" t="str">
            <v>575802802000</v>
          </cell>
          <cell r="B585">
            <v>5794</v>
          </cell>
        </row>
        <row r="586">
          <cell r="A586" t="str">
            <v>575802801995</v>
          </cell>
          <cell r="B586">
            <v>5351</v>
          </cell>
        </row>
        <row r="587">
          <cell r="A587" t="str">
            <v>575803202000</v>
          </cell>
          <cell r="B587">
            <v>9214</v>
          </cell>
        </row>
        <row r="588">
          <cell r="A588" t="str">
            <v>575803201995</v>
          </cell>
          <cell r="B588">
            <v>8835</v>
          </cell>
        </row>
        <row r="589">
          <cell r="A589" t="str">
            <v>575803602000</v>
          </cell>
          <cell r="B589">
            <v>12449</v>
          </cell>
        </row>
        <row r="590">
          <cell r="A590" t="str">
            <v>575803601995</v>
          </cell>
          <cell r="B590">
            <v>12011</v>
          </cell>
        </row>
        <row r="591">
          <cell r="A591" t="str">
            <v>576200002000</v>
          </cell>
          <cell r="B591">
            <v>81352</v>
          </cell>
        </row>
        <row r="592">
          <cell r="A592" t="str">
            <v>576200001995</v>
          </cell>
          <cell r="B592">
            <v>76124</v>
          </cell>
        </row>
        <row r="593">
          <cell r="A593" t="str">
            <v>576200402000</v>
          </cell>
          <cell r="B593">
            <v>10149</v>
          </cell>
        </row>
        <row r="594">
          <cell r="A594" t="str">
            <v>576200401995</v>
          </cell>
          <cell r="B594">
            <v>9332</v>
          </cell>
        </row>
        <row r="595">
          <cell r="A595" t="str">
            <v>576200802000</v>
          </cell>
          <cell r="B595">
            <v>8137</v>
          </cell>
        </row>
        <row r="596">
          <cell r="A596" t="str">
            <v>576200801995</v>
          </cell>
          <cell r="B596">
            <v>7723</v>
          </cell>
        </row>
        <row r="597">
          <cell r="A597" t="str">
            <v>576201202000</v>
          </cell>
          <cell r="B597">
            <v>5398</v>
          </cell>
        </row>
        <row r="598">
          <cell r="A598" t="str">
            <v>576201201995</v>
          </cell>
          <cell r="B598">
            <v>5041</v>
          </cell>
        </row>
        <row r="599">
          <cell r="A599" t="str">
            <v>576201602000</v>
          </cell>
          <cell r="B599">
            <v>9023</v>
          </cell>
        </row>
        <row r="600">
          <cell r="A600" t="str">
            <v>576201601995</v>
          </cell>
          <cell r="B600">
            <v>8220</v>
          </cell>
        </row>
        <row r="601">
          <cell r="A601" t="str">
            <v>576202002000</v>
          </cell>
          <cell r="B601">
            <v>16617</v>
          </cell>
        </row>
        <row r="602">
          <cell r="A602" t="str">
            <v>576202001995</v>
          </cell>
          <cell r="B602">
            <v>16024</v>
          </cell>
        </row>
        <row r="603">
          <cell r="A603" t="str">
            <v>576202402000</v>
          </cell>
          <cell r="B603">
            <v>3055</v>
          </cell>
        </row>
        <row r="604">
          <cell r="A604" t="str">
            <v>576202401995</v>
          </cell>
          <cell r="B604">
            <v>2840</v>
          </cell>
        </row>
        <row r="605">
          <cell r="A605" t="str">
            <v>576202802000</v>
          </cell>
          <cell r="B605">
            <v>3717</v>
          </cell>
        </row>
        <row r="606">
          <cell r="A606" t="str">
            <v>576202801995</v>
          </cell>
          <cell r="B606">
            <v>3478</v>
          </cell>
        </row>
        <row r="607">
          <cell r="A607" t="str">
            <v>576203202000</v>
          </cell>
          <cell r="B607">
            <v>7186</v>
          </cell>
        </row>
        <row r="608">
          <cell r="A608" t="str">
            <v>576203201995</v>
          </cell>
          <cell r="B608">
            <v>6559</v>
          </cell>
        </row>
        <row r="609">
          <cell r="A609" t="str">
            <v>576203602000</v>
          </cell>
          <cell r="B609">
            <v>13339</v>
          </cell>
        </row>
        <row r="610">
          <cell r="A610" t="str">
            <v>576203601995</v>
          </cell>
          <cell r="B610">
            <v>12458</v>
          </cell>
        </row>
        <row r="611">
          <cell r="A611" t="str">
            <v>576204002000</v>
          </cell>
          <cell r="B611">
            <v>4731</v>
          </cell>
        </row>
        <row r="612">
          <cell r="A612" t="str">
            <v>576204001995</v>
          </cell>
          <cell r="B612">
            <v>4445</v>
          </cell>
        </row>
        <row r="613">
          <cell r="A613" t="str">
            <v>576600002000</v>
          </cell>
          <cell r="B613">
            <v>200526</v>
          </cell>
        </row>
        <row r="614">
          <cell r="A614" t="str">
            <v>576600001995</v>
          </cell>
          <cell r="B614">
            <v>191371</v>
          </cell>
        </row>
        <row r="615">
          <cell r="A615" t="str">
            <v>576600402000</v>
          </cell>
          <cell r="B615">
            <v>4918</v>
          </cell>
        </row>
        <row r="616">
          <cell r="A616" t="str">
            <v>576600401995</v>
          </cell>
          <cell r="B616">
            <v>4554</v>
          </cell>
        </row>
        <row r="617">
          <cell r="A617" t="str">
            <v>576600802000</v>
          </cell>
          <cell r="B617">
            <v>30156</v>
          </cell>
        </row>
        <row r="618">
          <cell r="A618" t="str">
            <v>576600801995</v>
          </cell>
          <cell r="B618">
            <v>29089</v>
          </cell>
        </row>
        <row r="619">
          <cell r="A619" t="str">
            <v>576601202000</v>
          </cell>
          <cell r="B619">
            <v>5365</v>
          </cell>
        </row>
        <row r="620">
          <cell r="A620" t="str">
            <v>576601201995</v>
          </cell>
          <cell r="B620">
            <v>5150</v>
          </cell>
        </row>
        <row r="621">
          <cell r="A621" t="str">
            <v>576601602000</v>
          </cell>
          <cell r="B621">
            <v>9651</v>
          </cell>
        </row>
        <row r="622">
          <cell r="A622" t="str">
            <v>576601601995</v>
          </cell>
          <cell r="B622">
            <v>8718</v>
          </cell>
        </row>
        <row r="623">
          <cell r="A623" t="str">
            <v>576602002000</v>
          </cell>
          <cell r="B623">
            <v>40867</v>
          </cell>
        </row>
        <row r="624">
          <cell r="A624" t="str">
            <v>576602001995</v>
          </cell>
          <cell r="B624">
            <v>40047</v>
          </cell>
        </row>
        <row r="625">
          <cell r="A625" t="str">
            <v>576602402000</v>
          </cell>
          <cell r="B625">
            <v>4879</v>
          </cell>
        </row>
        <row r="626">
          <cell r="A626" t="str">
            <v>576602401995</v>
          </cell>
          <cell r="B626">
            <v>4684</v>
          </cell>
        </row>
        <row r="627">
          <cell r="A627" t="str">
            <v>576602802000</v>
          </cell>
          <cell r="B627">
            <v>7614</v>
          </cell>
        </row>
        <row r="628">
          <cell r="A628" t="str">
            <v>576602801995</v>
          </cell>
          <cell r="B628">
            <v>7246</v>
          </cell>
        </row>
        <row r="629">
          <cell r="A629" t="str">
            <v>576603202000</v>
          </cell>
          <cell r="B629">
            <v>9994</v>
          </cell>
        </row>
        <row r="630">
          <cell r="A630" t="str">
            <v>576603201995</v>
          </cell>
          <cell r="B630">
            <v>9726</v>
          </cell>
        </row>
        <row r="631">
          <cell r="A631" t="str">
            <v>576603602000</v>
          </cell>
          <cell r="B631">
            <v>9102</v>
          </cell>
        </row>
        <row r="632">
          <cell r="A632" t="str">
            <v>576603601995</v>
          </cell>
          <cell r="B632">
            <v>8566</v>
          </cell>
        </row>
        <row r="633">
          <cell r="A633" t="str">
            <v>576604002000</v>
          </cell>
          <cell r="B633">
            <v>19866</v>
          </cell>
        </row>
        <row r="634">
          <cell r="A634" t="str">
            <v>576604001995</v>
          </cell>
          <cell r="B634">
            <v>18963</v>
          </cell>
        </row>
        <row r="635">
          <cell r="A635" t="str">
            <v>576604402000</v>
          </cell>
          <cell r="B635">
            <v>22207</v>
          </cell>
        </row>
        <row r="636">
          <cell r="A636" t="str">
            <v>576604401995</v>
          </cell>
          <cell r="B636">
            <v>21667</v>
          </cell>
        </row>
        <row r="637">
          <cell r="A637" t="str">
            <v>576604802000</v>
          </cell>
          <cell r="B637">
            <v>9255</v>
          </cell>
        </row>
        <row r="638">
          <cell r="A638" t="str">
            <v>576604801995</v>
          </cell>
          <cell r="B638">
            <v>8479</v>
          </cell>
        </row>
        <row r="639">
          <cell r="A639" t="str">
            <v>576605202000</v>
          </cell>
          <cell r="B639">
            <v>6452</v>
          </cell>
        </row>
        <row r="640">
          <cell r="A640" t="str">
            <v>576605201995</v>
          </cell>
          <cell r="B640">
            <v>5972</v>
          </cell>
        </row>
        <row r="641">
          <cell r="A641" t="str">
            <v>576605602000</v>
          </cell>
          <cell r="B641">
            <v>10081</v>
          </cell>
        </row>
        <row r="642">
          <cell r="A642" t="str">
            <v>576605601995</v>
          </cell>
          <cell r="B642">
            <v>9183</v>
          </cell>
        </row>
        <row r="643">
          <cell r="A643" t="str">
            <v>576606002000</v>
          </cell>
          <cell r="B643">
            <v>5439</v>
          </cell>
        </row>
        <row r="644">
          <cell r="A644" t="str">
            <v>576606001995</v>
          </cell>
          <cell r="B644">
            <v>5102</v>
          </cell>
        </row>
        <row r="645">
          <cell r="A645" t="str">
            <v>576606402000</v>
          </cell>
          <cell r="B645">
            <v>4665</v>
          </cell>
        </row>
        <row r="646">
          <cell r="A646" t="str">
            <v>576606401995</v>
          </cell>
          <cell r="B646">
            <v>4106</v>
          </cell>
        </row>
        <row r="647">
          <cell r="A647" t="str">
            <v>577000002000</v>
          </cell>
          <cell r="B647">
            <v>184180</v>
          </cell>
        </row>
        <row r="648">
          <cell r="A648" t="str">
            <v>577000001995</v>
          </cell>
          <cell r="B648">
            <v>173634</v>
          </cell>
        </row>
        <row r="649">
          <cell r="A649" t="str">
            <v>577000402000</v>
          </cell>
          <cell r="B649">
            <v>28564</v>
          </cell>
        </row>
        <row r="650">
          <cell r="A650" t="str">
            <v>577000401995</v>
          </cell>
          <cell r="B650">
            <v>27025</v>
          </cell>
        </row>
        <row r="651">
          <cell r="A651" t="str">
            <v>577000802000</v>
          </cell>
          <cell r="B651">
            <v>14017</v>
          </cell>
        </row>
        <row r="652">
          <cell r="A652" t="str">
            <v>577000801995</v>
          </cell>
          <cell r="B652">
            <v>13553</v>
          </cell>
        </row>
        <row r="653">
          <cell r="A653" t="str">
            <v>577001202000</v>
          </cell>
          <cell r="B653">
            <v>10204</v>
          </cell>
        </row>
        <row r="654">
          <cell r="A654" t="str">
            <v>577001201995</v>
          </cell>
          <cell r="B654">
            <v>9394</v>
          </cell>
        </row>
        <row r="655">
          <cell r="A655" t="str">
            <v>577001602000</v>
          </cell>
          <cell r="B655">
            <v>8123</v>
          </cell>
        </row>
        <row r="656">
          <cell r="A656" t="str">
            <v>577001601995</v>
          </cell>
          <cell r="B656">
            <v>7392</v>
          </cell>
        </row>
        <row r="657">
          <cell r="A657" t="str">
            <v>577002002000</v>
          </cell>
          <cell r="B657">
            <v>15807</v>
          </cell>
        </row>
        <row r="658">
          <cell r="A658" t="str">
            <v>577002001995</v>
          </cell>
          <cell r="B658">
            <v>14704</v>
          </cell>
        </row>
        <row r="659">
          <cell r="A659" t="str">
            <v>577002402000</v>
          </cell>
          <cell r="B659">
            <v>45137</v>
          </cell>
        </row>
        <row r="660">
          <cell r="A660" t="str">
            <v>577002401995</v>
          </cell>
          <cell r="B660">
            <v>43516</v>
          </cell>
        </row>
        <row r="661">
          <cell r="A661" t="str">
            <v>577002802000</v>
          </cell>
          <cell r="B661">
            <v>15414</v>
          </cell>
        </row>
        <row r="662">
          <cell r="A662" t="str">
            <v>577002801995</v>
          </cell>
          <cell r="B662">
            <v>14427</v>
          </cell>
        </row>
        <row r="663">
          <cell r="A663" t="str">
            <v>577003202000</v>
          </cell>
          <cell r="B663">
            <v>21835</v>
          </cell>
        </row>
        <row r="664">
          <cell r="A664" t="str">
            <v>577003201995</v>
          </cell>
          <cell r="B664">
            <v>20492</v>
          </cell>
        </row>
        <row r="665">
          <cell r="A665" t="str">
            <v>577003602000</v>
          </cell>
          <cell r="B665">
            <v>7552</v>
          </cell>
        </row>
        <row r="666">
          <cell r="A666" t="str">
            <v>577003601995</v>
          </cell>
          <cell r="B666">
            <v>6756</v>
          </cell>
        </row>
        <row r="667">
          <cell r="A667" t="str">
            <v>577004002000</v>
          </cell>
          <cell r="B667">
            <v>8905</v>
          </cell>
        </row>
        <row r="668">
          <cell r="A668" t="str">
            <v>577004001995</v>
          </cell>
          <cell r="B668">
            <v>8228</v>
          </cell>
        </row>
        <row r="669">
          <cell r="A669" t="str">
            <v>577004402000</v>
          </cell>
          <cell r="B669">
            <v>8601</v>
          </cell>
        </row>
        <row r="670">
          <cell r="A670" t="str">
            <v>577004401995</v>
          </cell>
          <cell r="B670">
            <v>8048</v>
          </cell>
        </row>
        <row r="671">
          <cell r="A671" t="str">
            <v>577400002000</v>
          </cell>
          <cell r="B671">
            <v>149592</v>
          </cell>
        </row>
        <row r="672">
          <cell r="A672" t="str">
            <v>577400001995</v>
          </cell>
          <cell r="B672">
            <v>137949</v>
          </cell>
        </row>
        <row r="673">
          <cell r="A673" t="str">
            <v>577400402000</v>
          </cell>
          <cell r="B673">
            <v>4663</v>
          </cell>
        </row>
        <row r="674">
          <cell r="A674" t="str">
            <v>577400401995</v>
          </cell>
          <cell r="B674">
            <v>3922</v>
          </cell>
        </row>
        <row r="675">
          <cell r="A675" t="str">
            <v>577400802000</v>
          </cell>
          <cell r="B675">
            <v>7110</v>
          </cell>
        </row>
        <row r="676">
          <cell r="A676" t="str">
            <v>577400801995</v>
          </cell>
          <cell r="B676">
            <v>6684</v>
          </cell>
        </row>
        <row r="677">
          <cell r="A677" t="str">
            <v>577401202000</v>
          </cell>
          <cell r="B677">
            <v>6630</v>
          </cell>
        </row>
        <row r="678">
          <cell r="A678" t="str">
            <v>577401201995</v>
          </cell>
          <cell r="B678">
            <v>5919</v>
          </cell>
        </row>
        <row r="679">
          <cell r="A679" t="str">
            <v>577401602000</v>
          </cell>
          <cell r="B679">
            <v>12510</v>
          </cell>
        </row>
        <row r="680">
          <cell r="A680" t="str">
            <v>577401601995</v>
          </cell>
          <cell r="B680">
            <v>11297</v>
          </cell>
        </row>
        <row r="681">
          <cell r="A681" t="str">
            <v>577402002000</v>
          </cell>
          <cell r="B681">
            <v>16411</v>
          </cell>
        </row>
        <row r="682">
          <cell r="A682" t="str">
            <v>577402001995</v>
          </cell>
          <cell r="B682">
            <v>14814</v>
          </cell>
        </row>
        <row r="683">
          <cell r="A683" t="str">
            <v>577402402000</v>
          </cell>
          <cell r="B683">
            <v>8512</v>
          </cell>
        </row>
        <row r="684">
          <cell r="A684" t="str">
            <v>577402401995</v>
          </cell>
          <cell r="B684">
            <v>8035</v>
          </cell>
        </row>
        <row r="685">
          <cell r="A685" t="str">
            <v>577402802000</v>
          </cell>
          <cell r="B685">
            <v>5864</v>
          </cell>
        </row>
        <row r="686">
          <cell r="A686" t="str">
            <v>577402801995</v>
          </cell>
          <cell r="B686">
            <v>5231</v>
          </cell>
        </row>
        <row r="687">
          <cell r="A687" t="str">
            <v>577403202000</v>
          </cell>
          <cell r="B687">
            <v>68222</v>
          </cell>
        </row>
        <row r="688">
          <cell r="A688" t="str">
            <v>577403201995</v>
          </cell>
          <cell r="B688">
            <v>64693</v>
          </cell>
        </row>
        <row r="689">
          <cell r="A689" t="str">
            <v>577403602000</v>
          </cell>
          <cell r="B689">
            <v>12817</v>
          </cell>
        </row>
        <row r="690">
          <cell r="A690" t="str">
            <v>577403601995</v>
          </cell>
          <cell r="B690">
            <v>11244</v>
          </cell>
        </row>
        <row r="691">
          <cell r="A691" t="str">
            <v>577404002000</v>
          </cell>
          <cell r="B691">
            <v>6851</v>
          </cell>
        </row>
        <row r="692">
          <cell r="A692" t="str">
            <v>577404001995</v>
          </cell>
          <cell r="B692">
            <v>6096</v>
          </cell>
        </row>
        <row r="693">
          <cell r="A693" t="str">
            <v>590000002000</v>
          </cell>
          <cell r="B693">
            <v>1908354</v>
          </cell>
        </row>
        <row r="694">
          <cell r="A694" t="str">
            <v>590000001995</v>
          </cell>
          <cell r="B694">
            <v>1835116</v>
          </cell>
        </row>
        <row r="695">
          <cell r="A695" t="str">
            <v>591100002000</v>
          </cell>
          <cell r="B695">
            <v>185005</v>
          </cell>
        </row>
        <row r="696">
          <cell r="A696" t="str">
            <v>591100001995</v>
          </cell>
          <cell r="B696">
            <v>179541</v>
          </cell>
        </row>
        <row r="697">
          <cell r="A697" t="str">
            <v>591300002000</v>
          </cell>
          <cell r="B697">
            <v>272553</v>
          </cell>
        </row>
        <row r="698">
          <cell r="A698" t="str">
            <v>591300001995</v>
          </cell>
          <cell r="B698">
            <v>269283</v>
          </cell>
        </row>
        <row r="699">
          <cell r="A699" t="str">
            <v>591400002000</v>
          </cell>
          <cell r="B699">
            <v>96114</v>
          </cell>
        </row>
        <row r="700">
          <cell r="A700" t="str">
            <v>591400001995</v>
          </cell>
          <cell r="B700">
            <v>99371</v>
          </cell>
        </row>
        <row r="701">
          <cell r="A701" t="str">
            <v>591500002000</v>
          </cell>
          <cell r="B701">
            <v>87860</v>
          </cell>
        </row>
        <row r="702">
          <cell r="A702" t="str">
            <v>591500001995</v>
          </cell>
          <cell r="B702">
            <v>85029</v>
          </cell>
        </row>
        <row r="703">
          <cell r="A703" t="str">
            <v>591600002000</v>
          </cell>
          <cell r="B703">
            <v>76396</v>
          </cell>
        </row>
        <row r="704">
          <cell r="A704" t="str">
            <v>591600001995</v>
          </cell>
          <cell r="B704">
            <v>76954</v>
          </cell>
        </row>
        <row r="705">
          <cell r="A705" t="str">
            <v>595400002000</v>
          </cell>
          <cell r="B705">
            <v>185751</v>
          </cell>
        </row>
        <row r="706">
          <cell r="A706" t="str">
            <v>595400001995</v>
          </cell>
          <cell r="B706">
            <v>180317</v>
          </cell>
        </row>
        <row r="707">
          <cell r="A707" t="str">
            <v>595400402000</v>
          </cell>
          <cell r="B707">
            <v>5068</v>
          </cell>
        </row>
        <row r="708">
          <cell r="A708" t="str">
            <v>595400401995</v>
          </cell>
          <cell r="B708">
            <v>4756</v>
          </cell>
        </row>
        <row r="709">
          <cell r="A709" t="str">
            <v>595400802000</v>
          </cell>
          <cell r="B709">
            <v>18636</v>
          </cell>
        </row>
        <row r="710">
          <cell r="A710" t="str">
            <v>595400801995</v>
          </cell>
          <cell r="B710">
            <v>17934</v>
          </cell>
        </row>
        <row r="711">
          <cell r="A711" t="str">
            <v>595401202000</v>
          </cell>
          <cell r="B711">
            <v>17812</v>
          </cell>
        </row>
        <row r="712">
          <cell r="A712" t="str">
            <v>595401201995</v>
          </cell>
          <cell r="B712">
            <v>16900</v>
          </cell>
        </row>
        <row r="713">
          <cell r="A713" t="str">
            <v>595401602000</v>
          </cell>
          <cell r="B713">
            <v>30283</v>
          </cell>
        </row>
        <row r="714">
          <cell r="A714" t="str">
            <v>595401601995</v>
          </cell>
          <cell r="B714">
            <v>29528</v>
          </cell>
        </row>
        <row r="715">
          <cell r="A715" t="str">
            <v>595402002000</v>
          </cell>
          <cell r="B715">
            <v>14452</v>
          </cell>
        </row>
        <row r="716">
          <cell r="A716" t="str">
            <v>595402001995</v>
          </cell>
          <cell r="B716">
            <v>14278</v>
          </cell>
        </row>
        <row r="717">
          <cell r="A717" t="str">
            <v>595402402000</v>
          </cell>
          <cell r="B717">
            <v>15440</v>
          </cell>
        </row>
        <row r="718">
          <cell r="A718" t="str">
            <v>595402401995</v>
          </cell>
          <cell r="B718">
            <v>15105</v>
          </cell>
        </row>
        <row r="719">
          <cell r="A719" t="str">
            <v>595402802000</v>
          </cell>
          <cell r="B719">
            <v>15894</v>
          </cell>
        </row>
        <row r="720">
          <cell r="A720" t="str">
            <v>595402801995</v>
          </cell>
          <cell r="B720">
            <v>14549</v>
          </cell>
        </row>
        <row r="721">
          <cell r="A721" t="str">
            <v>595403202000</v>
          </cell>
          <cell r="B721">
            <v>15810</v>
          </cell>
        </row>
        <row r="722">
          <cell r="A722" t="str">
            <v>595403201995</v>
          </cell>
          <cell r="B722">
            <v>14900</v>
          </cell>
        </row>
        <row r="723">
          <cell r="A723" t="str">
            <v>595403602000</v>
          </cell>
          <cell r="B723">
            <v>52286</v>
          </cell>
        </row>
        <row r="724">
          <cell r="A724" t="str">
            <v>595403601995</v>
          </cell>
          <cell r="B724">
            <v>51755</v>
          </cell>
        </row>
        <row r="725">
          <cell r="A725" t="str">
            <v>595800002000</v>
          </cell>
          <cell r="B725">
            <v>151171</v>
          </cell>
        </row>
        <row r="726">
          <cell r="A726" t="str">
            <v>595800001995</v>
          </cell>
          <cell r="B726">
            <v>141603</v>
          </cell>
        </row>
        <row r="727">
          <cell r="A727" t="str">
            <v>595800402000</v>
          </cell>
          <cell r="B727">
            <v>41528</v>
          </cell>
        </row>
        <row r="728">
          <cell r="A728" t="str">
            <v>595800401995</v>
          </cell>
          <cell r="B728">
            <v>39777</v>
          </cell>
        </row>
        <row r="729">
          <cell r="A729" t="str">
            <v>595800802000</v>
          </cell>
          <cell r="B729">
            <v>6228</v>
          </cell>
        </row>
        <row r="730">
          <cell r="A730" t="str">
            <v>595800801995</v>
          </cell>
          <cell r="B730">
            <v>5690</v>
          </cell>
        </row>
        <row r="731">
          <cell r="A731" t="str">
            <v>595801202000</v>
          </cell>
          <cell r="B731">
            <v>15554</v>
          </cell>
        </row>
        <row r="732">
          <cell r="A732" t="str">
            <v>595801201995</v>
          </cell>
          <cell r="B732">
            <v>13972</v>
          </cell>
        </row>
        <row r="733">
          <cell r="A733" t="str">
            <v>595801602000</v>
          </cell>
          <cell r="B733">
            <v>4943</v>
          </cell>
        </row>
        <row r="734">
          <cell r="A734" t="str">
            <v>595801601995</v>
          </cell>
          <cell r="B734">
            <v>4603</v>
          </cell>
        </row>
        <row r="735">
          <cell r="A735" t="str">
            <v>595802002000</v>
          </cell>
          <cell r="B735">
            <v>2630</v>
          </cell>
        </row>
        <row r="736">
          <cell r="A736" t="str">
            <v>595802001995</v>
          </cell>
          <cell r="B736">
            <v>2413</v>
          </cell>
        </row>
        <row r="737">
          <cell r="A737" t="str">
            <v>595802402000</v>
          </cell>
          <cell r="B737">
            <v>11086</v>
          </cell>
        </row>
        <row r="738">
          <cell r="A738" t="str">
            <v>595802401995</v>
          </cell>
          <cell r="B738">
            <v>10583</v>
          </cell>
        </row>
        <row r="739">
          <cell r="A739" t="str">
            <v>595802802000</v>
          </cell>
          <cell r="B739">
            <v>4442</v>
          </cell>
        </row>
        <row r="740">
          <cell r="A740" t="str">
            <v>595802801995</v>
          </cell>
          <cell r="B740">
            <v>4209</v>
          </cell>
        </row>
        <row r="741">
          <cell r="A741" t="str">
            <v>595803202000</v>
          </cell>
          <cell r="B741">
            <v>17603</v>
          </cell>
        </row>
        <row r="742">
          <cell r="A742" t="str">
            <v>595803201995</v>
          </cell>
          <cell r="B742">
            <v>16680</v>
          </cell>
        </row>
        <row r="743">
          <cell r="A743" t="str">
            <v>595803602000</v>
          </cell>
          <cell r="B743">
            <v>8373</v>
          </cell>
        </row>
        <row r="744">
          <cell r="A744" t="str">
            <v>595803601995</v>
          </cell>
          <cell r="B744">
            <v>7691</v>
          </cell>
        </row>
        <row r="745">
          <cell r="A745" t="str">
            <v>595804002000</v>
          </cell>
          <cell r="B745">
            <v>14377</v>
          </cell>
        </row>
        <row r="746">
          <cell r="A746" t="str">
            <v>595804001995</v>
          </cell>
          <cell r="B746">
            <v>13186</v>
          </cell>
        </row>
        <row r="747">
          <cell r="A747" t="str">
            <v>595804402000</v>
          </cell>
          <cell r="B747">
            <v>16714</v>
          </cell>
        </row>
        <row r="748">
          <cell r="A748" t="str">
            <v>595804401995</v>
          </cell>
          <cell r="B748">
            <v>15428</v>
          </cell>
        </row>
        <row r="749">
          <cell r="A749" t="str">
            <v>595804802000</v>
          </cell>
          <cell r="B749">
            <v>7689</v>
          </cell>
        </row>
        <row r="750">
          <cell r="A750" t="str">
            <v>595804801995</v>
          </cell>
          <cell r="B750">
            <v>7337</v>
          </cell>
        </row>
        <row r="751">
          <cell r="A751" t="str">
            <v>596200002000</v>
          </cell>
          <cell r="B751">
            <v>239865</v>
          </cell>
        </row>
        <row r="752">
          <cell r="A752" t="str">
            <v>596200001995</v>
          </cell>
          <cell r="B752">
            <v>228235</v>
          </cell>
        </row>
        <row r="753">
          <cell r="A753" t="str">
            <v>596200402000</v>
          </cell>
          <cell r="B753">
            <v>11767</v>
          </cell>
        </row>
        <row r="754">
          <cell r="A754" t="str">
            <v>596200401995</v>
          </cell>
          <cell r="B754">
            <v>11944</v>
          </cell>
        </row>
        <row r="755">
          <cell r="A755" t="str">
            <v>596200802000</v>
          </cell>
          <cell r="B755">
            <v>6918</v>
          </cell>
        </row>
        <row r="756">
          <cell r="A756" t="str">
            <v>596200801995</v>
          </cell>
          <cell r="B756">
            <v>6341</v>
          </cell>
        </row>
        <row r="757">
          <cell r="A757" t="str">
            <v>596201202000</v>
          </cell>
          <cell r="B757">
            <v>9560</v>
          </cell>
        </row>
        <row r="758">
          <cell r="A758" t="str">
            <v>596201201995</v>
          </cell>
          <cell r="B758">
            <v>8845</v>
          </cell>
        </row>
        <row r="759">
          <cell r="A759" t="str">
            <v>596201602000</v>
          </cell>
          <cell r="B759">
            <v>19625</v>
          </cell>
        </row>
        <row r="760">
          <cell r="A760" t="str">
            <v>596201601995</v>
          </cell>
          <cell r="B760">
            <v>18289</v>
          </cell>
        </row>
        <row r="761">
          <cell r="A761" t="str">
            <v>596202002000</v>
          </cell>
          <cell r="B761">
            <v>4358</v>
          </cell>
        </row>
        <row r="762">
          <cell r="A762" t="str">
            <v>596202001995</v>
          </cell>
          <cell r="B762">
            <v>4053</v>
          </cell>
        </row>
        <row r="763">
          <cell r="A763" t="str">
            <v>596202402000</v>
          </cell>
          <cell r="B763">
            <v>52982</v>
          </cell>
        </row>
        <row r="764">
          <cell r="A764" t="str">
            <v>596202401995</v>
          </cell>
          <cell r="B764">
            <v>50761</v>
          </cell>
        </row>
        <row r="765">
          <cell r="A765" t="str">
            <v>596202802000</v>
          </cell>
          <cell r="B765">
            <v>9484</v>
          </cell>
        </row>
        <row r="766">
          <cell r="A766" t="str">
            <v>596202801995</v>
          </cell>
          <cell r="B766">
            <v>8720</v>
          </cell>
        </row>
        <row r="767">
          <cell r="A767" t="str">
            <v>596203202000</v>
          </cell>
          <cell r="B767">
            <v>40208</v>
          </cell>
        </row>
        <row r="768">
          <cell r="A768" t="str">
            <v>596203201995</v>
          </cell>
          <cell r="B768">
            <v>38478</v>
          </cell>
        </row>
        <row r="769">
          <cell r="A769" t="str">
            <v>596203602000</v>
          </cell>
          <cell r="B769">
            <v>11311</v>
          </cell>
        </row>
        <row r="770">
          <cell r="A770" t="str">
            <v>596203601995</v>
          </cell>
          <cell r="B770">
            <v>10638</v>
          </cell>
        </row>
        <row r="771">
          <cell r="A771" t="str">
            <v>596204002000</v>
          </cell>
          <cell r="B771">
            <v>30682</v>
          </cell>
        </row>
        <row r="772">
          <cell r="A772" t="str">
            <v>596204001995</v>
          </cell>
          <cell r="B772">
            <v>29156</v>
          </cell>
        </row>
        <row r="773">
          <cell r="A773" t="str">
            <v>596204402000</v>
          </cell>
          <cell r="B773">
            <v>3817</v>
          </cell>
        </row>
        <row r="774">
          <cell r="A774" t="str">
            <v>596204401995</v>
          </cell>
          <cell r="B774">
            <v>3498</v>
          </cell>
        </row>
        <row r="775">
          <cell r="A775" t="str">
            <v>596204802000</v>
          </cell>
          <cell r="B775">
            <v>6454</v>
          </cell>
        </row>
        <row r="776">
          <cell r="A776" t="str">
            <v>596204801995</v>
          </cell>
          <cell r="B776">
            <v>5967</v>
          </cell>
        </row>
        <row r="777">
          <cell r="A777" t="str">
            <v>596205202000</v>
          </cell>
          <cell r="B777">
            <v>15277</v>
          </cell>
        </row>
        <row r="778">
          <cell r="A778" t="str">
            <v>596205201995</v>
          </cell>
          <cell r="B778">
            <v>14520</v>
          </cell>
        </row>
        <row r="779">
          <cell r="A779" t="str">
            <v>596205602000</v>
          </cell>
          <cell r="B779">
            <v>6983</v>
          </cell>
        </row>
        <row r="780">
          <cell r="A780" t="str">
            <v>596205601995</v>
          </cell>
          <cell r="B780">
            <v>6627</v>
          </cell>
        </row>
        <row r="781">
          <cell r="A781" t="str">
            <v>596206002000</v>
          </cell>
          <cell r="B781">
            <v>10428</v>
          </cell>
        </row>
        <row r="782">
          <cell r="A782" t="str">
            <v>596206001995</v>
          </cell>
          <cell r="B782">
            <v>10365</v>
          </cell>
        </row>
        <row r="783">
          <cell r="A783" t="str">
            <v>596600002000</v>
          </cell>
          <cell r="B783">
            <v>75437</v>
          </cell>
        </row>
        <row r="784">
          <cell r="A784" t="str">
            <v>596600001995</v>
          </cell>
          <cell r="B784">
            <v>68729</v>
          </cell>
        </row>
        <row r="785">
          <cell r="A785" t="str">
            <v>596600402000</v>
          </cell>
          <cell r="B785">
            <v>12766</v>
          </cell>
        </row>
        <row r="786">
          <cell r="A786" t="str">
            <v>596600401995</v>
          </cell>
          <cell r="B786">
            <v>11601</v>
          </cell>
        </row>
        <row r="787">
          <cell r="A787" t="str">
            <v>596600802000</v>
          </cell>
          <cell r="B787">
            <v>6784</v>
          </cell>
        </row>
        <row r="788">
          <cell r="A788" t="str">
            <v>596600801995</v>
          </cell>
          <cell r="B788">
            <v>6097</v>
          </cell>
        </row>
        <row r="789">
          <cell r="A789" t="str">
            <v>596601202000</v>
          </cell>
          <cell r="B789">
            <v>9796</v>
          </cell>
        </row>
        <row r="790">
          <cell r="A790" t="str">
            <v>596601201995</v>
          </cell>
          <cell r="B790">
            <v>9166</v>
          </cell>
        </row>
        <row r="791">
          <cell r="A791" t="str">
            <v>596601602000</v>
          </cell>
          <cell r="B791">
            <v>6969</v>
          </cell>
        </row>
        <row r="792">
          <cell r="A792" t="str">
            <v>596601601995</v>
          </cell>
          <cell r="B792">
            <v>6527</v>
          </cell>
        </row>
        <row r="793">
          <cell r="A793" t="str">
            <v>596602002000</v>
          </cell>
          <cell r="B793">
            <v>14493</v>
          </cell>
        </row>
        <row r="794">
          <cell r="A794" t="str">
            <v>596602001995</v>
          </cell>
          <cell r="B794">
            <v>13564</v>
          </cell>
        </row>
        <row r="795">
          <cell r="A795" t="str">
            <v>596602402000</v>
          </cell>
          <cell r="B795">
            <v>13932</v>
          </cell>
        </row>
        <row r="796">
          <cell r="A796" t="str">
            <v>596602401995</v>
          </cell>
          <cell r="B796">
            <v>12702</v>
          </cell>
        </row>
        <row r="797">
          <cell r="A797" t="str">
            <v>596602802000</v>
          </cell>
          <cell r="B797">
            <v>10696</v>
          </cell>
        </row>
        <row r="798">
          <cell r="A798" t="str">
            <v>596602801995</v>
          </cell>
          <cell r="B798">
            <v>9069</v>
          </cell>
        </row>
        <row r="799">
          <cell r="A799" t="str">
            <v>597000002000</v>
          </cell>
          <cell r="B799">
            <v>160808</v>
          </cell>
        </row>
        <row r="800">
          <cell r="A800" t="str">
            <v>597000001995</v>
          </cell>
          <cell r="B800">
            <v>152585</v>
          </cell>
        </row>
        <row r="801">
          <cell r="A801" t="str">
            <v>597000402000</v>
          </cell>
          <cell r="B801">
            <v>12147</v>
          </cell>
        </row>
        <row r="802">
          <cell r="A802" t="str">
            <v>597000401995</v>
          </cell>
          <cell r="B802">
            <v>11431</v>
          </cell>
        </row>
        <row r="803">
          <cell r="A803" t="str">
            <v>597000802000</v>
          </cell>
          <cell r="B803">
            <v>8441</v>
          </cell>
        </row>
        <row r="804">
          <cell r="A804" t="str">
            <v>597000801995</v>
          </cell>
          <cell r="B804">
            <v>7950</v>
          </cell>
        </row>
        <row r="805">
          <cell r="A805" t="str">
            <v>597001202000</v>
          </cell>
          <cell r="B805">
            <v>4351</v>
          </cell>
        </row>
        <row r="806">
          <cell r="A806" t="str">
            <v>597001201995</v>
          </cell>
          <cell r="B806">
            <v>4086</v>
          </cell>
        </row>
        <row r="807">
          <cell r="A807" t="str">
            <v>597001602000</v>
          </cell>
          <cell r="B807">
            <v>10128</v>
          </cell>
        </row>
        <row r="808">
          <cell r="A808" t="str">
            <v>597001601995</v>
          </cell>
          <cell r="B808">
            <v>9421</v>
          </cell>
        </row>
        <row r="809">
          <cell r="A809" t="str">
            <v>597002002000</v>
          </cell>
          <cell r="B809">
            <v>8563</v>
          </cell>
        </row>
        <row r="810">
          <cell r="A810" t="str">
            <v>597002001995</v>
          </cell>
          <cell r="B810">
            <v>8101</v>
          </cell>
        </row>
        <row r="811">
          <cell r="A811" t="str">
            <v>597002402000</v>
          </cell>
          <cell r="B811">
            <v>17098</v>
          </cell>
        </row>
        <row r="812">
          <cell r="A812" t="str">
            <v>597002401995</v>
          </cell>
          <cell r="B812">
            <v>16280</v>
          </cell>
        </row>
        <row r="813">
          <cell r="A813" t="str">
            <v>597002802000</v>
          </cell>
          <cell r="B813">
            <v>8427</v>
          </cell>
        </row>
        <row r="814">
          <cell r="A814" t="str">
            <v>597002801995</v>
          </cell>
          <cell r="B814">
            <v>7883</v>
          </cell>
        </row>
        <row r="815">
          <cell r="A815" t="str">
            <v>597003202000</v>
          </cell>
          <cell r="B815">
            <v>14036</v>
          </cell>
        </row>
        <row r="816">
          <cell r="A816" t="str">
            <v>597003201995</v>
          </cell>
          <cell r="B816">
            <v>12706</v>
          </cell>
        </row>
        <row r="817">
          <cell r="A817" t="str">
            <v>597003602000</v>
          </cell>
          <cell r="B817">
            <v>8111</v>
          </cell>
        </row>
        <row r="818">
          <cell r="A818" t="str">
            <v>597003601995</v>
          </cell>
          <cell r="B818">
            <v>7632</v>
          </cell>
        </row>
        <row r="819">
          <cell r="A819" t="str">
            <v>597004002000</v>
          </cell>
          <cell r="B819">
            <v>56843</v>
          </cell>
        </row>
        <row r="820">
          <cell r="A820" t="str">
            <v>597004001995</v>
          </cell>
          <cell r="B820">
            <v>55087</v>
          </cell>
        </row>
        <row r="821">
          <cell r="A821" t="str">
            <v>597004402000</v>
          </cell>
          <cell r="B821">
            <v>12656</v>
          </cell>
        </row>
        <row r="822">
          <cell r="A822" t="str">
            <v>597004401995</v>
          </cell>
          <cell r="B822">
            <v>11679</v>
          </cell>
        </row>
        <row r="823">
          <cell r="A823" t="str">
            <v>597400002000</v>
          </cell>
          <cell r="B823">
            <v>163129</v>
          </cell>
        </row>
        <row r="824">
          <cell r="A824" t="str">
            <v>597400001995</v>
          </cell>
          <cell r="B824">
            <v>150339</v>
          </cell>
        </row>
        <row r="825">
          <cell r="A825" t="str">
            <v>597400402000</v>
          </cell>
          <cell r="B825">
            <v>6011</v>
          </cell>
        </row>
        <row r="826">
          <cell r="A826" t="str">
            <v>597400401995</v>
          </cell>
          <cell r="B826">
            <v>5593</v>
          </cell>
        </row>
        <row r="827">
          <cell r="A827" t="str">
            <v>597400802000</v>
          </cell>
          <cell r="B827">
            <v>5805</v>
          </cell>
        </row>
        <row r="828">
          <cell r="A828" t="str">
            <v>597400801995</v>
          </cell>
          <cell r="B828">
            <v>5402</v>
          </cell>
        </row>
        <row r="829">
          <cell r="A829" t="str">
            <v>597401202000</v>
          </cell>
          <cell r="B829">
            <v>6656</v>
          </cell>
        </row>
        <row r="830">
          <cell r="A830" t="str">
            <v>597401201995</v>
          </cell>
          <cell r="B830">
            <v>5777</v>
          </cell>
        </row>
        <row r="831">
          <cell r="A831" t="str">
            <v>597401602000</v>
          </cell>
          <cell r="B831">
            <v>8794</v>
          </cell>
        </row>
        <row r="832">
          <cell r="A832" t="str">
            <v>597401601995</v>
          </cell>
          <cell r="B832">
            <v>8020</v>
          </cell>
        </row>
        <row r="833">
          <cell r="A833" t="str">
            <v>597402002000</v>
          </cell>
          <cell r="B833">
            <v>10124</v>
          </cell>
        </row>
        <row r="834">
          <cell r="A834" t="str">
            <v>597402001995</v>
          </cell>
          <cell r="B834">
            <v>9195</v>
          </cell>
        </row>
        <row r="835">
          <cell r="A835" t="str">
            <v>597402402000</v>
          </cell>
          <cell r="B835">
            <v>6909</v>
          </cell>
        </row>
        <row r="836">
          <cell r="A836" t="str">
            <v>597402401995</v>
          </cell>
          <cell r="B836">
            <v>6418</v>
          </cell>
        </row>
        <row r="837">
          <cell r="A837" t="str">
            <v>597402802000</v>
          </cell>
          <cell r="B837">
            <v>34880</v>
          </cell>
        </row>
        <row r="838">
          <cell r="A838" t="str">
            <v>597402801995</v>
          </cell>
          <cell r="B838">
            <v>32826</v>
          </cell>
        </row>
        <row r="839">
          <cell r="A839" t="str">
            <v>597403202000</v>
          </cell>
          <cell r="B839">
            <v>6493</v>
          </cell>
        </row>
        <row r="840">
          <cell r="A840" t="str">
            <v>597403201995</v>
          </cell>
          <cell r="B840">
            <v>5767</v>
          </cell>
        </row>
        <row r="841">
          <cell r="A841" t="str">
            <v>597403602000</v>
          </cell>
          <cell r="B841">
            <v>6892</v>
          </cell>
        </row>
        <row r="842">
          <cell r="A842" t="str">
            <v>597403601995</v>
          </cell>
          <cell r="B842">
            <v>6408</v>
          </cell>
        </row>
        <row r="843">
          <cell r="A843" t="str">
            <v>597404002000</v>
          </cell>
          <cell r="B843">
            <v>25059</v>
          </cell>
        </row>
        <row r="844">
          <cell r="A844" t="str">
            <v>597404001995</v>
          </cell>
          <cell r="B844">
            <v>23114</v>
          </cell>
        </row>
        <row r="845">
          <cell r="A845" t="str">
            <v>597404402000</v>
          </cell>
          <cell r="B845">
            <v>16313</v>
          </cell>
        </row>
        <row r="846">
          <cell r="A846" t="str">
            <v>597404401995</v>
          </cell>
          <cell r="B846">
            <v>15328</v>
          </cell>
        </row>
        <row r="847">
          <cell r="A847" t="str">
            <v>597404802000</v>
          </cell>
          <cell r="B847">
            <v>7313</v>
          </cell>
        </row>
        <row r="848">
          <cell r="A848" t="str">
            <v>597404801995</v>
          </cell>
          <cell r="B848">
            <v>6340</v>
          </cell>
        </row>
        <row r="849">
          <cell r="A849" t="str">
            <v>597405202000</v>
          </cell>
          <cell r="B849">
            <v>15342</v>
          </cell>
        </row>
        <row r="850">
          <cell r="A850" t="str">
            <v>597405201995</v>
          </cell>
          <cell r="B850">
            <v>14088</v>
          </cell>
        </row>
        <row r="851">
          <cell r="A851" t="str">
            <v>597405602000</v>
          </cell>
          <cell r="B851">
            <v>6531</v>
          </cell>
        </row>
        <row r="852">
          <cell r="A852" t="str">
            <v>597405601995</v>
          </cell>
          <cell r="B852">
            <v>6032</v>
          </cell>
        </row>
        <row r="853">
          <cell r="A853" t="str">
            <v>597800002000</v>
          </cell>
          <cell r="B853">
            <v>214264</v>
          </cell>
        </row>
        <row r="854">
          <cell r="A854" t="str">
            <v>597800001995</v>
          </cell>
          <cell r="B854">
            <v>203130</v>
          </cell>
        </row>
        <row r="855">
          <cell r="A855" t="str">
            <v>597800402000</v>
          </cell>
          <cell r="B855">
            <v>25264</v>
          </cell>
        </row>
        <row r="856">
          <cell r="A856" t="str">
            <v>597800401995</v>
          </cell>
          <cell r="B856">
            <v>23523</v>
          </cell>
        </row>
        <row r="857">
          <cell r="A857" t="str">
            <v>597800802000</v>
          </cell>
          <cell r="B857">
            <v>9449</v>
          </cell>
        </row>
        <row r="858">
          <cell r="A858" t="str">
            <v>597800801995</v>
          </cell>
          <cell r="B858">
            <v>8721</v>
          </cell>
        </row>
        <row r="859">
          <cell r="A859" t="str">
            <v>597801202000</v>
          </cell>
          <cell r="B859">
            <v>12458</v>
          </cell>
        </row>
        <row r="860">
          <cell r="A860" t="str">
            <v>597801201995</v>
          </cell>
          <cell r="B860">
            <v>11590</v>
          </cell>
        </row>
        <row r="861">
          <cell r="A861" t="str">
            <v>597801602000</v>
          </cell>
          <cell r="B861">
            <v>9815</v>
          </cell>
        </row>
        <row r="862">
          <cell r="A862" t="str">
            <v>597801601995</v>
          </cell>
          <cell r="B862">
            <v>9413</v>
          </cell>
        </row>
        <row r="863">
          <cell r="A863" t="str">
            <v>597802002000</v>
          </cell>
          <cell r="B863">
            <v>23944</v>
          </cell>
        </row>
        <row r="864">
          <cell r="A864" t="str">
            <v>597802001995</v>
          </cell>
          <cell r="B864">
            <v>23250</v>
          </cell>
        </row>
        <row r="865">
          <cell r="A865" t="str">
            <v>597802402000</v>
          </cell>
          <cell r="B865">
            <v>42659</v>
          </cell>
        </row>
        <row r="866">
          <cell r="A866" t="str">
            <v>597802401995</v>
          </cell>
          <cell r="B866">
            <v>40741</v>
          </cell>
        </row>
        <row r="867">
          <cell r="A867" t="str">
            <v>597802802000</v>
          </cell>
          <cell r="B867">
            <v>26894</v>
          </cell>
        </row>
        <row r="868">
          <cell r="A868" t="str">
            <v>597802801995</v>
          </cell>
          <cell r="B868">
            <v>25773</v>
          </cell>
        </row>
        <row r="869">
          <cell r="A869" t="str">
            <v>597803202000</v>
          </cell>
          <cell r="B869">
            <v>14129</v>
          </cell>
        </row>
        <row r="870">
          <cell r="A870" t="str">
            <v>597803201995</v>
          </cell>
          <cell r="B870">
            <v>13483</v>
          </cell>
        </row>
        <row r="871">
          <cell r="A871" t="str">
            <v>597803602000</v>
          </cell>
          <cell r="B871">
            <v>33166</v>
          </cell>
        </row>
        <row r="872">
          <cell r="A872" t="str">
            <v>597803601995</v>
          </cell>
          <cell r="B872">
            <v>31114</v>
          </cell>
        </row>
        <row r="873">
          <cell r="A873" t="str">
            <v>597804002000</v>
          </cell>
          <cell r="B873">
            <v>16469</v>
          </cell>
        </row>
        <row r="874">
          <cell r="A874" t="str">
            <v>597804001995</v>
          </cell>
          <cell r="B874">
            <v>15401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10" Type="http://schemas.openxmlformats.org/officeDocument/2006/relationships/ctrlProp" Target="../ctrlProps/ctrlProp11.xml"/><Relationship Id="rId4" Type="http://schemas.openxmlformats.org/officeDocument/2006/relationships/ctrlProp" Target="../ctrlProps/ctrlProp5.xml"/><Relationship Id="rId9" Type="http://schemas.openxmlformats.org/officeDocument/2006/relationships/ctrlProp" Target="../ctrlProps/ctrlProp10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-Dokument1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Z58"/>
  <sheetViews>
    <sheetView workbookViewId="0">
      <pane xSplit="3" ySplit="2" topLeftCell="D3" activePane="bottomRight" state="frozen"/>
      <selection activeCell="T37" sqref="T37"/>
      <selection pane="topRight" activeCell="T37" sqref="T37"/>
      <selection pane="bottomLeft" activeCell="T37" sqref="T37"/>
      <selection pane="bottomRight" sqref="A1:XFD1048576"/>
    </sheetView>
  </sheetViews>
  <sheetFormatPr baseColWidth="10" defaultRowHeight="12.75" x14ac:dyDescent="0.2"/>
  <cols>
    <col min="1" max="1" width="8.7109375" style="178" bestFit="1" customWidth="1"/>
    <col min="2" max="2" width="11.42578125" style="178"/>
    <col min="3" max="3" width="5" style="178" bestFit="1" customWidth="1"/>
    <col min="4" max="4" width="10.7109375" style="178" bestFit="1" customWidth="1"/>
    <col min="5" max="5" width="9.7109375" style="178" customWidth="1"/>
    <col min="6" max="6" width="14" style="178" bestFit="1" customWidth="1"/>
    <col min="7" max="9" width="10.7109375" style="178" customWidth="1"/>
    <col min="10" max="10" width="12.28515625" style="178" bestFit="1" customWidth="1"/>
    <col min="11" max="11" width="10.7109375" style="178" customWidth="1"/>
    <col min="12" max="12" width="15.85546875" style="178" bestFit="1" customWidth="1"/>
    <col min="13" max="13" width="9.7109375" style="178" customWidth="1"/>
    <col min="14" max="14" width="11.28515625" style="178" bestFit="1" customWidth="1"/>
    <col min="15" max="16" width="11.140625" style="178" customWidth="1"/>
    <col min="17" max="17" width="15.85546875" style="178" bestFit="1" customWidth="1"/>
    <col min="18" max="18" width="9.7109375" style="178" customWidth="1"/>
    <col min="19" max="19" width="11.28515625" style="178" bestFit="1" customWidth="1"/>
    <col min="20" max="21" width="11.140625" style="178" customWidth="1"/>
    <col min="22" max="22" width="15.85546875" style="178" bestFit="1" customWidth="1"/>
    <col min="23" max="23" width="9.7109375" style="178" customWidth="1"/>
    <col min="24" max="24" width="11.28515625" style="178" bestFit="1" customWidth="1"/>
    <col min="25" max="26" width="11.140625" style="178" customWidth="1"/>
    <col min="27" max="16384" width="11.42578125" style="178"/>
  </cols>
  <sheetData>
    <row r="1" spans="1:26" s="1" customFormat="1" x14ac:dyDescent="0.2">
      <c r="B1" s="119"/>
      <c r="C1" s="119"/>
      <c r="D1" s="120"/>
      <c r="E1" s="121"/>
      <c r="F1" s="127" t="s">
        <v>702</v>
      </c>
      <c r="G1" s="128" t="s">
        <v>74</v>
      </c>
      <c r="H1" s="128" t="s">
        <v>72</v>
      </c>
      <c r="I1" s="26"/>
      <c r="J1" s="127" t="s">
        <v>704</v>
      </c>
      <c r="K1" s="26"/>
      <c r="L1" s="133" t="s">
        <v>705</v>
      </c>
      <c r="M1" s="27"/>
      <c r="N1" s="27"/>
      <c r="O1" s="25"/>
      <c r="P1" s="25"/>
      <c r="Q1" s="143" t="s">
        <v>642</v>
      </c>
      <c r="R1" s="144"/>
      <c r="S1" s="144"/>
      <c r="T1" s="145"/>
      <c r="U1" s="145"/>
      <c r="V1" s="156" t="s">
        <v>79</v>
      </c>
      <c r="W1" s="157"/>
      <c r="X1" s="157"/>
      <c r="Y1" s="158"/>
      <c r="Z1" s="158"/>
    </row>
    <row r="2" spans="1:26" s="1" customFormat="1" ht="25.5" customHeight="1" x14ac:dyDescent="0.2">
      <c r="A2" s="73" t="s">
        <v>542</v>
      </c>
      <c r="B2" s="119" t="s">
        <v>503</v>
      </c>
      <c r="C2" s="122" t="s">
        <v>504</v>
      </c>
      <c r="D2" s="123" t="s">
        <v>505</v>
      </c>
      <c r="E2" s="121" t="s">
        <v>506</v>
      </c>
      <c r="F2" s="24" t="s">
        <v>672</v>
      </c>
      <c r="G2" s="116" t="s">
        <v>673</v>
      </c>
      <c r="H2" s="116"/>
      <c r="I2" s="26"/>
      <c r="J2" s="116" t="s">
        <v>674</v>
      </c>
      <c r="K2" s="116"/>
      <c r="L2" s="134" t="s">
        <v>675</v>
      </c>
      <c r="M2" s="117"/>
      <c r="N2" s="117" t="s">
        <v>676</v>
      </c>
      <c r="O2" s="117" t="s">
        <v>677</v>
      </c>
      <c r="P2" s="169" t="s">
        <v>706</v>
      </c>
      <c r="Q2" s="146" t="s">
        <v>678</v>
      </c>
      <c r="R2" s="147"/>
      <c r="S2" s="172" t="s">
        <v>679</v>
      </c>
      <c r="T2" s="172" t="s">
        <v>680</v>
      </c>
      <c r="U2" s="172" t="s">
        <v>707</v>
      </c>
      <c r="V2" s="159" t="s">
        <v>681</v>
      </c>
      <c r="W2" s="160"/>
      <c r="X2" s="175" t="s">
        <v>682</v>
      </c>
      <c r="Y2" s="175" t="s">
        <v>683</v>
      </c>
      <c r="Z2" s="175" t="s">
        <v>708</v>
      </c>
    </row>
    <row r="3" spans="1:26" s="1" customFormat="1" x14ac:dyDescent="0.2">
      <c r="A3" s="118">
        <f ca="1">INDIRECT("Zuordnungen!Z"&amp;Zuordnungen!$D$2+1&amp;"S1",FALSE)</f>
        <v>207</v>
      </c>
      <c r="B3" s="120" t="str">
        <f ca="1">IF($A3=999,"",INDIRECT("'Quelle_LDB'!Z"&amp;$A3&amp;"S2",FALSE))</f>
        <v>Region Münsterland</v>
      </c>
      <c r="C3" s="120">
        <f ca="1">IF($A3=999,"",INDIRECT("'Quelle_LDB'!Z"&amp;$A3&amp;"S3",FALSE))</f>
        <v>0</v>
      </c>
      <c r="D3" s="120">
        <f ca="1">IF($A3=999,"",INDIRECT("'Quelle_LDB'!Z"&amp;$A3&amp;"S4",FALSE))</f>
        <v>0</v>
      </c>
      <c r="E3" s="120">
        <f ca="1">IF($A3=999,"",INDIRECT("'Quelle_LDB'!Z"&amp;$A3&amp;"S5",FALSE))</f>
        <v>0</v>
      </c>
      <c r="F3" s="126">
        <f ca="1">IF($A3=999,"",DATEVALUE("31.12."&amp;INDIRECT("'Quelle_LDB'!Z"&amp;$A3&amp;"S6",FALSE)))</f>
        <v>42369</v>
      </c>
      <c r="G3" s="74">
        <f ca="1">IF($A3=999,"",INDIRECT("'Quelle_LDB'!Z"&amp;$A3&amp;"S7",FALSE))</f>
        <v>5951.4724000000006</v>
      </c>
      <c r="H3" s="74">
        <f ca="1">IF($A3=999,"",G3-J3)</f>
        <v>4934.7517000000007</v>
      </c>
      <c r="I3" s="26">
        <f ca="1">IF($A3=999,"",H3/G3)</f>
        <v>0.82916484666886803</v>
      </c>
      <c r="J3" s="141">
        <f ca="1">IF($A3=999,"",INDIRECT("'Quelle_LDB'!Z"&amp;$A3&amp;"S8",FALSE))</f>
        <v>1016.7207</v>
      </c>
      <c r="K3" s="26">
        <f ca="1">IF($A3=999,"",J3/G3)</f>
        <v>0.17083515333113194</v>
      </c>
      <c r="L3" s="142">
        <f ca="1">IF($A3=999,"",INDIRECT("'Quelle_LDB'!Z"&amp;$A3&amp;"S9",FALSE))</f>
        <v>253.17320000000001</v>
      </c>
      <c r="M3" s="135">
        <f ca="1">IF($A3=999,"",L3/$J3)</f>
        <v>0.24900958542498447</v>
      </c>
      <c r="N3" s="138">
        <f ca="1">IF($A3=999,"",DATEVALUE("31.12."&amp;INDIRECT("'Quelle_LDB'!Z"&amp;$A3&amp;"S10",FALSE)))</f>
        <v>42369</v>
      </c>
      <c r="O3" s="139">
        <f ca="1">IF($A3=999,"",INDIRECT("'Quelle_LDB'!Z"&amp;$A3&amp;"S11",FALSE))</f>
        <v>1618911</v>
      </c>
      <c r="P3" s="170">
        <f ca="1">IF($A3=999,"",L3*1000000/O3)</f>
        <v>156.38487847695149</v>
      </c>
      <c r="Q3" s="148">
        <f ca="1">IF($A3=999,"",INDIRECT("'Quelle_LDB'!Z"&amp;$A3&amp;"S12",FALSE))</f>
        <v>234.65700000000004</v>
      </c>
      <c r="R3" s="144">
        <f ca="1">IF($A3=999,"",Q3/$J3)</f>
        <v>0.23079789759370498</v>
      </c>
      <c r="S3" s="149">
        <f ca="1">IF($A3=999,"",DATEVALUE("30.06."&amp;INDIRECT("'Quelle_LDB'!Z"&amp;$A3&amp;"S13",FALSE)))</f>
        <v>41820</v>
      </c>
      <c r="T3" s="145">
        <f ca="1">IF($A3=999,"",INDIRECT("'Quelle_LDB'!Z"&amp;$A3&amp;"S14",FALSE))</f>
        <v>574104</v>
      </c>
      <c r="U3" s="173">
        <f ca="1">IF($A3=999,"",Q3*1000000/T3)</f>
        <v>408.73604782408768</v>
      </c>
      <c r="V3" s="161">
        <f ca="1">IF($A3=999,"",INDIRECT("'Quelle_LDB'!Z"&amp;$A3&amp;"S15",FALSE))</f>
        <v>352.71379999999999</v>
      </c>
      <c r="W3" s="157">
        <f ca="1">IF($A3=999,"",V3/$J3)</f>
        <v>0.34691316897551117</v>
      </c>
      <c r="X3" s="162">
        <f ca="1">IF($A3=999,"",DATEVALUE("1.1."&amp;INDIRECT("'Quelle_LDB'!Z"&amp;$A3&amp;"S16",FALSE)))</f>
        <v>42370</v>
      </c>
      <c r="Y3" s="158">
        <f ca="1">IF($A3=999,"",INDIRECT("'Quelle_LDB'!Z"&amp;$A3&amp;"S17",FALSE))</f>
        <v>890259</v>
      </c>
      <c r="Z3" s="176">
        <f ca="1">IF($A3=999,"",V3*1000000/Y3)</f>
        <v>396.19234402572732</v>
      </c>
    </row>
    <row r="4" spans="1:26" s="1" customFormat="1" x14ac:dyDescent="0.2">
      <c r="B4" s="119"/>
      <c r="C4" s="119"/>
      <c r="D4" s="124"/>
      <c r="E4" s="121"/>
      <c r="F4" s="126">
        <f ca="1">IF($A3=999,"",DATEVALUE("31.12."&amp;INDIRECT("'Quelle_LDB'!Z1S18",FALSE)))</f>
        <v>36891</v>
      </c>
      <c r="G4" s="74">
        <f ca="1">IF($A3=999,"",INDIRECT("'Quelle_LDB'!Z"&amp;$A3&amp;"S18",FALSE))</f>
        <v>5940.2757000000001</v>
      </c>
      <c r="H4" s="74">
        <f ca="1">IF($A3=999,"",G4-J4)</f>
        <v>5060.0096000000003</v>
      </c>
      <c r="I4" s="26">
        <f ca="1">IF($A3=999,"",H4/G4)</f>
        <v>0.85181393180117893</v>
      </c>
      <c r="J4" s="141">
        <f ca="1">IF($A3=999,"",INDIRECT("'Quelle_LDB'!Z"&amp;$A3&amp;"S19",FALSE))</f>
        <v>880.26610000000005</v>
      </c>
      <c r="K4" s="26">
        <f ca="1">IF($A3=999,"",J4/G4)</f>
        <v>0.14818606819882116</v>
      </c>
      <c r="L4" s="142">
        <f ca="1">IF($A3=999,"",INDIRECT("'Quelle_LDB'!Z"&amp;$A3&amp;"S20",FALSE))</f>
        <v>211.9376</v>
      </c>
      <c r="M4" s="135">
        <f ca="1">IF($A3=999,"",L4/$J4)</f>
        <v>0.24076537765114434</v>
      </c>
      <c r="N4" s="138">
        <f ca="1">IF($A3=999,"",DATEVALUE("31.12."&amp;INDIRECT("'Quelle_LDB'!Z1S18",FALSE)))</f>
        <v>36891</v>
      </c>
      <c r="O4" s="139">
        <f ca="1">IF($A3=999,"",INDIRECT("'Quelle_LDB'!Z"&amp;$A3&amp;"S21",FALSE))</f>
        <v>1555403</v>
      </c>
      <c r="P4" s="170">
        <f ca="1">IF($A3=999,"",L4*1000000/O4)</f>
        <v>136.25896311116799</v>
      </c>
      <c r="Q4" s="148">
        <f ca="1">IF($A3=999,"",INDIRECT("'Quelle_LDB'!Z"&amp;$A3&amp;"S22",FALSE))</f>
        <v>195.23510000000002</v>
      </c>
      <c r="R4" s="144">
        <f ca="1">IF($A3=999,"",Q4/$J4)</f>
        <v>0.22179100160735488</v>
      </c>
      <c r="S4" s="149">
        <f ca="1">IF($A3=999,"",DATEVALUE("30.06."&amp;INDIRECT("'Quelle_LDB'!Z1S18",FALSE)))</f>
        <v>36707</v>
      </c>
      <c r="T4" s="145">
        <f ca="1">IF($A3=999,"",INDIRECT("'Quelle_LDB'!Z"&amp;$A3&amp;"S23",FALSE))</f>
        <v>492699</v>
      </c>
      <c r="U4" s="173">
        <f ca="1">IF($A3=999,"",Q4*1000000/T4)</f>
        <v>396.25633500372442</v>
      </c>
      <c r="V4" s="161">
        <f ca="1">IF($A3=999,"",INDIRECT("'Quelle_LDB'!Z"&amp;$A3&amp;"S24",FALSE))</f>
        <v>313.88279999999997</v>
      </c>
      <c r="W4" s="157">
        <f ca="1">IF($A3=999,"",V4/$J4)</f>
        <v>0.35657717592441646</v>
      </c>
      <c r="X4" s="162">
        <f ca="1">IF($A3=999,"",DATEVALUE("1.1."&amp;INDIRECT("'Quelle_LDB'!Z1S18",FALSE)))</f>
        <v>36526</v>
      </c>
      <c r="Y4" s="158">
        <f ca="1">IF($A3=999,"",INDIRECT("'Quelle_LDB'!Z"&amp;$A3&amp;"S25",FALSE))</f>
        <v>795006</v>
      </c>
      <c r="Z4" s="176">
        <f ca="1">IF($A3=999,"",V4*1000000/Y4)</f>
        <v>394.81815231583158</v>
      </c>
    </row>
    <row r="5" spans="1:26" s="1" customFormat="1" x14ac:dyDescent="0.2">
      <c r="B5" s="119"/>
      <c r="C5" s="119"/>
      <c r="D5" s="123"/>
      <c r="E5" s="121"/>
      <c r="F5" s="129" t="s">
        <v>116</v>
      </c>
      <c r="G5" s="131">
        <f ca="1">IF($A3=999,"",G3-G4)</f>
        <v>11.196700000000419</v>
      </c>
      <c r="H5" s="131">
        <f ca="1">IF($A3=999,"",H3-H4)</f>
        <v>-125.25789999999961</v>
      </c>
      <c r="I5" s="26"/>
      <c r="J5" s="131">
        <f ca="1">IF($A3=999,"",J3-J4)</f>
        <v>136.45459999999991</v>
      </c>
      <c r="K5" s="26"/>
      <c r="L5" s="136">
        <f ca="1">IF($A3=999,"",L3-L4)</f>
        <v>41.235600000000005</v>
      </c>
      <c r="M5" s="27"/>
      <c r="N5" s="27" t="s">
        <v>116</v>
      </c>
      <c r="O5" s="140">
        <f ca="1">IF($A3=999,"",O3-O4)</f>
        <v>63508</v>
      </c>
      <c r="P5" s="171">
        <f ca="1">IF($A3=999,"",P3-P4)</f>
        <v>20.125915365783499</v>
      </c>
      <c r="Q5" s="150">
        <f ca="1">IF($A3=999,"",Q3-Q4)</f>
        <v>39.421900000000022</v>
      </c>
      <c r="R5" s="144"/>
      <c r="S5" s="144" t="s">
        <v>116</v>
      </c>
      <c r="T5" s="151">
        <f ca="1">IF($A3=999,"",T3-T4)</f>
        <v>81405</v>
      </c>
      <c r="U5" s="174">
        <f ca="1">IF($A3=999,"",U3-U4)</f>
        <v>12.479712820363261</v>
      </c>
      <c r="V5" s="163">
        <f ca="1">IF($A3=999,"",V3-V4)</f>
        <v>38.831000000000017</v>
      </c>
      <c r="W5" s="157"/>
      <c r="X5" s="157" t="s">
        <v>116</v>
      </c>
      <c r="Y5" s="164">
        <f ca="1">IF($A3=999,"",Y3-Y4)</f>
        <v>95253</v>
      </c>
      <c r="Z5" s="177">
        <f ca="1">IF($A3=999,"",Z3-Z4)</f>
        <v>1.3741917098957401</v>
      </c>
    </row>
    <row r="6" spans="1:26" s="1" customFormat="1" x14ac:dyDescent="0.2">
      <c r="B6" s="119"/>
      <c r="C6" s="119"/>
      <c r="D6" s="124"/>
      <c r="E6" s="125"/>
      <c r="F6" s="130" t="s">
        <v>703</v>
      </c>
      <c r="G6" s="132">
        <f ca="1">IF($A3=999,"",G5/G4)</f>
        <v>1.8848788449331432E-3</v>
      </c>
      <c r="H6" s="132">
        <f ca="1">IF($A3=999,"",H5/H4)</f>
        <v>-2.4754478726680598E-2</v>
      </c>
      <c r="I6" s="26"/>
      <c r="J6" s="132">
        <f ca="1">IF($A3=999,"",J5/J4)</f>
        <v>0.15501517098068404</v>
      </c>
      <c r="K6" s="75"/>
      <c r="L6" s="137">
        <f ca="1">IF($A3=999,"",L5/L4)</f>
        <v>0.19456481530412728</v>
      </c>
      <c r="M6" s="77"/>
      <c r="N6" s="78" t="s">
        <v>703</v>
      </c>
      <c r="O6" s="137">
        <f ca="1">IF($A3=999,"",O5/O4)</f>
        <v>4.0830575741463787E-2</v>
      </c>
      <c r="P6" s="137">
        <f ca="1">IF($A3=999,"",P5/P4)</f>
        <v>0.14770342373267295</v>
      </c>
      <c r="Q6" s="152">
        <f ca="1">IF($A3=999,"",Q5/Q4)</f>
        <v>0.20192014653102858</v>
      </c>
      <c r="R6" s="153"/>
      <c r="S6" s="154" t="s">
        <v>703</v>
      </c>
      <c r="T6" s="152">
        <f ca="1">IF($A3=999,"",T5/T4)</f>
        <v>0.16522258011483684</v>
      </c>
      <c r="U6" s="152">
        <f ca="1">IF($A3=999,"",U5/U4)</f>
        <v>3.1494039887705425E-2</v>
      </c>
      <c r="V6" s="165">
        <f ca="1">IF($A3=999,"",V5/V4)</f>
        <v>0.12371178032055283</v>
      </c>
      <c r="W6" s="166"/>
      <c r="X6" s="167" t="s">
        <v>703</v>
      </c>
      <c r="Y6" s="165">
        <f ca="1">IF($A3=999,"",Y5/Y4)</f>
        <v>0.1198141900815843</v>
      </c>
      <c r="Z6" s="165">
        <f ca="1">IF($A3=999,"",Z5/Z4)</f>
        <v>3.4805687171051512E-3</v>
      </c>
    </row>
    <row r="7" spans="1:26" s="1" customFormat="1" x14ac:dyDescent="0.2">
      <c r="B7" s="119"/>
      <c r="C7" s="119"/>
      <c r="D7" s="124"/>
      <c r="E7" s="121"/>
      <c r="F7" s="126">
        <f ca="1">IF($A3=999,"",DATEVALUE("31.12."&amp;INDIRECT("'Quelle_LDB'!Z1S26",FALSE)))</f>
        <v>35064</v>
      </c>
      <c r="G7" s="74">
        <f ca="1">IF($A3=999,"",INDIRECT("'Quelle_LDB'!Z"&amp;$A3&amp;"S26",FALSE))</f>
        <v>5937.8296</v>
      </c>
      <c r="H7" s="74">
        <f ca="1">IF($A3=999,"",G7-J7)</f>
        <v>5102.1696000000002</v>
      </c>
      <c r="I7" s="26">
        <f ca="1">IF($A3=999,"",H7/G7)</f>
        <v>0.85926507557576259</v>
      </c>
      <c r="J7" s="141">
        <f ca="1">IF($A3=999,"",INDIRECT("'Quelle_LDB'!Z"&amp;$A3&amp;"S27",FALSE))</f>
        <v>835.66</v>
      </c>
      <c r="K7" s="26">
        <f ca="1">IF($A3=999,"",J7/G7)</f>
        <v>0.14073492442423743</v>
      </c>
      <c r="L7" s="142">
        <f ca="1">IF($A3=999,"",INDIRECT("'Quelle_LDB'!Z"&amp;$A3&amp;"S28",FALSE))</f>
        <v>205.50200000000001</v>
      </c>
      <c r="M7" s="135">
        <f ca="1">IF($A3=999,"",L7/$J7)</f>
        <v>0.24591580307780678</v>
      </c>
      <c r="N7" s="138">
        <f ca="1">IF($A3=999,"",DATEVALUE("31.12."&amp;INDIRECT("'Quelle_LDB'!Z1S26",FALSE)))</f>
        <v>35064</v>
      </c>
      <c r="O7" s="139">
        <f ca="1">IF($A3=999,"",INDIRECT("'Quelle_LDB'!Z"&amp;$A3&amp;"S29",FALSE))</f>
        <v>1498753</v>
      </c>
      <c r="P7" s="170">
        <f ca="1">IF($A3=999,"",L7*1000000/O7)</f>
        <v>137.11532187091535</v>
      </c>
      <c r="Q7" s="148">
        <f ca="1">IF($A3=999,"",INDIRECT("'Quelle_LDB'!Z"&amp;$A3&amp;"S30",FALSE))</f>
        <v>172.20749999999998</v>
      </c>
      <c r="R7" s="144">
        <f ca="1">IF($A3=999,"",Q7/$J7)</f>
        <v>0.20607364239044587</v>
      </c>
      <c r="S7" s="149">
        <f ca="1">IF($A3=999,"",DATEVALUE("30.06."&amp;INDIRECT("'Quelle_LDB'!Z1S26",FALSE)))</f>
        <v>34880</v>
      </c>
      <c r="T7" s="145">
        <f ca="1">IF($A3=999,"",INDIRECT("'Quelle_LDB'!Z"&amp;$A3&amp;"S31",FALSE))</f>
        <v>470086</v>
      </c>
      <c r="U7" s="173">
        <f ca="1">IF($A3=999,"",Q7*1000000/T7)</f>
        <v>366.33190522585221</v>
      </c>
      <c r="V7" s="161">
        <f ca="1">IF($A3=999,"",INDIRECT("'Quelle_LDB'!Z"&amp;$A3&amp;"S32",FALSE))</f>
        <v>306.24369999999999</v>
      </c>
      <c r="W7" s="157">
        <f ca="1">IF($A3=999,"",V7/$J7)</f>
        <v>0.36646925783213269</v>
      </c>
      <c r="X7" s="162">
        <f ca="1">IF($A3=999,"",DATEVALUE("1.1."&amp;INDIRECT("'Quelle_LDB'!Z1S26",FALSE)))</f>
        <v>34700</v>
      </c>
      <c r="Y7" s="158">
        <f ca="1">IF($A3=999,"",INDIRECT("'Quelle_LDB'!Z"&amp;$A3&amp;"S33",FALSE))</f>
        <v>739196</v>
      </c>
      <c r="Z7" s="176">
        <f ca="1">IF($A3=999,"",V7*1000000/Y7)</f>
        <v>414.29296154199966</v>
      </c>
    </row>
    <row r="8" spans="1:26" s="1" customFormat="1" x14ac:dyDescent="0.2">
      <c r="B8" s="119"/>
      <c r="C8" s="119"/>
      <c r="D8" s="123"/>
      <c r="E8" s="121"/>
      <c r="F8" s="129" t="s">
        <v>116</v>
      </c>
      <c r="G8" s="131">
        <f ca="1">IF($A3=999,"",G3-G7)</f>
        <v>13.642800000000534</v>
      </c>
      <c r="H8" s="131">
        <f ca="1">IF($A3=999,"",H3-H7)</f>
        <v>-167.41789999999946</v>
      </c>
      <c r="I8" s="26"/>
      <c r="J8" s="131">
        <f ca="1">IF($A3=999,"",J3-J7)</f>
        <v>181.0607</v>
      </c>
      <c r="K8" s="26"/>
      <c r="L8" s="136">
        <f ca="1">IF($A3=999,"",L3-L7)</f>
        <v>47.671199999999999</v>
      </c>
      <c r="M8" s="27"/>
      <c r="N8" s="27" t="s">
        <v>116</v>
      </c>
      <c r="O8" s="140">
        <f ca="1">IF($A3=999,"",O3-O7)</f>
        <v>120158</v>
      </c>
      <c r="P8" s="171">
        <f ca="1">IF($A3=999,"",P3-P7)</f>
        <v>19.269556606036133</v>
      </c>
      <c r="Q8" s="150">
        <f ca="1">IF($A3=999,"",Q3-Q7)</f>
        <v>62.449500000000057</v>
      </c>
      <c r="R8" s="144"/>
      <c r="S8" s="144" t="s">
        <v>116</v>
      </c>
      <c r="T8" s="151">
        <f ca="1">IF($A3=999,"",T3-T7)</f>
        <v>104018</v>
      </c>
      <c r="U8" s="174">
        <f ca="1">IF($A3=999,"",U3-U7)</f>
        <v>42.404142598235467</v>
      </c>
      <c r="V8" s="163">
        <f ca="1">IF($A3=999,"",V3-V7)</f>
        <v>46.470100000000002</v>
      </c>
      <c r="W8" s="157"/>
      <c r="X8" s="157" t="s">
        <v>116</v>
      </c>
      <c r="Y8" s="164">
        <f ca="1">IF($A3=999,"",Y3-Y7)</f>
        <v>151063</v>
      </c>
      <c r="Z8" s="177">
        <f ca="1">IF($A3=999,"",Z3-Z7)</f>
        <v>-18.100617516272337</v>
      </c>
    </row>
    <row r="9" spans="1:26" s="1" customFormat="1" x14ac:dyDescent="0.2">
      <c r="B9" s="119"/>
      <c r="C9" s="119"/>
      <c r="D9" s="124"/>
      <c r="E9" s="125"/>
      <c r="F9" s="130" t="s">
        <v>703</v>
      </c>
      <c r="G9" s="132">
        <f ca="1">IF($A3=999,"",G8/G7)</f>
        <v>2.2976071930391087E-3</v>
      </c>
      <c r="H9" s="132">
        <f ca="1">IF($A3=999,"",H8/H7)</f>
        <v>-3.2813080145356097E-2</v>
      </c>
      <c r="I9" s="26"/>
      <c r="J9" s="132">
        <f ca="1">IF($A3=999,"",J8/J7)</f>
        <v>0.21666790321422588</v>
      </c>
      <c r="K9" s="75" t="str">
        <f ca="1">IF(ISERROR((J9-I10)/I10),"",(J9-I10)/I10)</f>
        <v/>
      </c>
      <c r="L9" s="137">
        <f ca="1">IF($A3=999,"",L8/L7)</f>
        <v>0.23197438467752138</v>
      </c>
      <c r="M9" s="77"/>
      <c r="N9" s="78" t="s">
        <v>703</v>
      </c>
      <c r="O9" s="137">
        <f ca="1">IF($A3=999,"",O8/O7)</f>
        <v>8.0171982975180037E-2</v>
      </c>
      <c r="P9" s="137">
        <f ca="1">IF($A3=999,"",P8/P7)</f>
        <v>0.14053540000567621</v>
      </c>
      <c r="Q9" s="152">
        <f ca="1">IF($A3=999,"",Q8/Q7)</f>
        <v>0.36264099995644827</v>
      </c>
      <c r="R9" s="153"/>
      <c r="S9" s="154" t="s">
        <v>703</v>
      </c>
      <c r="T9" s="152">
        <f ca="1">IF($A3=999,"",T8/T7)</f>
        <v>0.22127440510885243</v>
      </c>
      <c r="U9" s="152">
        <f ca="1">IF($A3=999,"",U8/U7)</f>
        <v>0.11575334278375868</v>
      </c>
      <c r="V9" s="165">
        <f ca="1">IF($A3=999,"",V8/V7)</f>
        <v>0.15174222359513029</v>
      </c>
      <c r="W9" s="166"/>
      <c r="X9" s="167" t="s">
        <v>703</v>
      </c>
      <c r="Y9" s="165">
        <f ca="1">IF($A3=999,"",Y8/Y7)</f>
        <v>0.20436122489840314</v>
      </c>
      <c r="Z9" s="165">
        <f ca="1">IF($A3=999,"",Z8/Z7)</f>
        <v>-4.3690381436608972E-2</v>
      </c>
    </row>
    <row r="10" spans="1:26" s="1" customFormat="1" x14ac:dyDescent="0.2">
      <c r="B10" s="119"/>
      <c r="C10" s="119"/>
      <c r="D10" s="124"/>
      <c r="E10" s="121"/>
      <c r="F10" s="74"/>
      <c r="G10" s="26"/>
      <c r="H10" s="26"/>
      <c r="I10" s="74"/>
      <c r="J10" s="26"/>
      <c r="K10" s="26"/>
      <c r="L10" s="76"/>
      <c r="M10" s="135"/>
      <c r="N10" s="27"/>
      <c r="O10" s="135"/>
      <c r="P10" s="135"/>
      <c r="Q10" s="155"/>
      <c r="R10" s="144"/>
      <c r="S10" s="144"/>
      <c r="T10" s="144"/>
      <c r="U10" s="144"/>
      <c r="V10" s="168"/>
      <c r="W10" s="157"/>
      <c r="X10" s="157"/>
      <c r="Y10" s="157"/>
      <c r="Z10" s="157"/>
    </row>
    <row r="11" spans="1:26" s="1" customFormat="1" x14ac:dyDescent="0.2">
      <c r="A11" s="118">
        <f ca="1">INDIRECT("Zuordnungen!Z"&amp;Zuordnungen!$D$4+1&amp;"S1",FALSE)</f>
        <v>208</v>
      </c>
      <c r="B11" s="120" t="str">
        <f ca="1">IF($A11=999,"",INDIRECT("'Quelle_LDB'!Z"&amp;$A11&amp;"S2",FALSE))</f>
        <v>Region Emscher-Lippe</v>
      </c>
      <c r="C11" s="120">
        <f ca="1">IF($A11=999,"",INDIRECT("'Quelle_LDB'!Z"&amp;$A11&amp;"S3",FALSE))</f>
        <v>0</v>
      </c>
      <c r="D11" s="120">
        <f ca="1">IF($A11=999,"",INDIRECT("'Quelle_LDB'!Z"&amp;$A11&amp;"S4",FALSE))</f>
        <v>0</v>
      </c>
      <c r="E11" s="120">
        <f ca="1">IF($A11=999,"",INDIRECT("'Quelle_LDB'!Z"&amp;$A11&amp;"S5",FALSE))</f>
        <v>0</v>
      </c>
      <c r="F11" s="126">
        <f ca="1">IF($A11=999,"",DATEVALUE("31.12."&amp;INDIRECT("'Quelle_LDB'!Z"&amp;$A11&amp;"S6",FALSE)))</f>
        <v>42369</v>
      </c>
      <c r="G11" s="74">
        <f ca="1">IF($A11=999,"",INDIRECT("'Quelle_LDB'!Z"&amp;$A11&amp;"S7",FALSE))</f>
        <v>966.8691</v>
      </c>
      <c r="H11" s="74">
        <f t="shared" ref="H11" ca="1" si="0">IF($A11=999,"",G11-J11)</f>
        <v>596.43959999999993</v>
      </c>
      <c r="I11" s="26">
        <f t="shared" ref="I11" ca="1" si="1">IF($A11=999,"",H11/G11)</f>
        <v>0.61687730014331821</v>
      </c>
      <c r="J11" s="141">
        <f ca="1">IF($A11=999,"",INDIRECT("'Quelle_LDB'!Z"&amp;$A11&amp;"S8",FALSE))</f>
        <v>370.42950000000002</v>
      </c>
      <c r="K11" s="26">
        <f t="shared" ref="K11" ca="1" si="2">IF($A11=999,"",J11/G11)</f>
        <v>0.38312269985668174</v>
      </c>
      <c r="L11" s="142">
        <f ca="1">IF($A11=999,"",INDIRECT("'Quelle_LDB'!Z"&amp;$A11&amp;"S9",FALSE))</f>
        <v>107.94919999999999</v>
      </c>
      <c r="M11" s="135">
        <f t="shared" ref="M11" ca="1" si="3">IF($A11=999,"",L11/$J11)</f>
        <v>0.2914163153852487</v>
      </c>
      <c r="N11" s="138">
        <f ca="1">IF($A11=999,"",DATEVALUE("31.12."&amp;INDIRECT("'Quelle_LDB'!Z"&amp;$A11&amp;"S10",FALSE)))</f>
        <v>42369</v>
      </c>
      <c r="O11" s="139">
        <f ca="1">IF($A11=999,"",INDIRECT("'Quelle_LDB'!Z"&amp;$A11&amp;"S11",FALSE))</f>
        <v>995318</v>
      </c>
      <c r="P11" s="170">
        <f t="shared" ref="P11" ca="1" si="4">IF($A11=999,"",L11*1000000/O11)</f>
        <v>108.45699565365038</v>
      </c>
      <c r="Q11" s="148">
        <f ca="1">IF($A11=999,"",INDIRECT("'Quelle_LDB'!Z"&amp;$A11&amp;"S12",FALSE))</f>
        <v>78.834299999999999</v>
      </c>
      <c r="R11" s="144">
        <f t="shared" ref="R11" ca="1" si="5">IF($A11=999,"",Q11/$J11)</f>
        <v>0.21281863350516089</v>
      </c>
      <c r="S11" s="149">
        <f ca="1">IF($A11=999,"",DATEVALUE("30.06."&amp;INDIRECT("'Quelle_LDB'!Z"&amp;$A11&amp;"S13",FALSE)))</f>
        <v>41820</v>
      </c>
      <c r="T11" s="145">
        <f ca="1">IF($A11=999,"",INDIRECT("'Quelle_LDB'!Z"&amp;$A11&amp;"S14",FALSE))</f>
        <v>263604</v>
      </c>
      <c r="U11" s="173">
        <f t="shared" ref="U11" ca="1" si="6">IF($A11=999,"",Q11*1000000/T11)</f>
        <v>299.06336777894114</v>
      </c>
      <c r="V11" s="161">
        <f ca="1">IF($A11=999,"",INDIRECT("'Quelle_LDB'!Z"&amp;$A11&amp;"S15",FALSE))</f>
        <v>93.828199999999995</v>
      </c>
      <c r="W11" s="157">
        <f t="shared" ref="W11" ca="1" si="7">IF($A11=999,"",V11/$J11)</f>
        <v>0.25329570134128082</v>
      </c>
      <c r="X11" s="162">
        <f ca="1">IF($A11=999,"",DATEVALUE("1.1."&amp;INDIRECT("'Quelle_LDB'!Z"&amp;$A11&amp;"S16",FALSE)))</f>
        <v>42370</v>
      </c>
      <c r="Y11" s="158">
        <f ca="1">IF($A11=999,"",INDIRECT("'Quelle_LDB'!Z"&amp;$A11&amp;"S17",FALSE))</f>
        <v>517596</v>
      </c>
      <c r="Z11" s="176">
        <f t="shared" ref="Z11" ca="1" si="8">IF($A11=999,"",V11*1000000/Y11)</f>
        <v>181.27690322181778</v>
      </c>
    </row>
    <row r="12" spans="1:26" s="1" customFormat="1" x14ac:dyDescent="0.2">
      <c r="B12" s="119"/>
      <c r="C12" s="119"/>
      <c r="D12" s="124"/>
      <c r="E12" s="121"/>
      <c r="F12" s="126">
        <f ca="1">IF($A11=999,"",DATEVALUE("31.12."&amp;INDIRECT("'Quelle_LDB'!Z1S18",FALSE)))</f>
        <v>36891</v>
      </c>
      <c r="G12" s="74">
        <f ca="1">IF($A11=999,"",INDIRECT("'Quelle_LDB'!Z"&amp;$A11&amp;"S18",FALSE))</f>
        <v>965.76779999999997</v>
      </c>
      <c r="H12" s="74">
        <f t="shared" ref="H12" ca="1" si="9">IF($A11=999,"",G12-J12)</f>
        <v>614.83320000000003</v>
      </c>
      <c r="I12" s="26">
        <f t="shared" ref="I12" ca="1" si="10">IF($A11=999,"",H12/G12)</f>
        <v>0.63662631949418902</v>
      </c>
      <c r="J12" s="141">
        <f ca="1">IF($A11=999,"",INDIRECT("'Quelle_LDB'!Z"&amp;$A11&amp;"S19",FALSE))</f>
        <v>350.93459999999999</v>
      </c>
      <c r="K12" s="26">
        <f t="shared" ref="K12" ca="1" si="11">IF($A11=999,"",J12/G12)</f>
        <v>0.36337368050581104</v>
      </c>
      <c r="L12" s="142">
        <f ca="1">IF($A11=999,"",INDIRECT("'Quelle_LDB'!Z"&amp;$A11&amp;"S20",FALSE))</f>
        <v>100.62910000000001</v>
      </c>
      <c r="M12" s="135">
        <f t="shared" ref="M12" ca="1" si="12">IF($A11=999,"",L12/$J12)</f>
        <v>0.28674602048358871</v>
      </c>
      <c r="N12" s="138">
        <f ca="1">IF($A11=999,"",DATEVALUE("31.12."&amp;INDIRECT("'Quelle_LDB'!Z1S18",FALSE)))</f>
        <v>36891</v>
      </c>
      <c r="O12" s="139">
        <f ca="1">IF($A11=999,"",INDIRECT("'Quelle_LDB'!Z"&amp;$A11&amp;"S21",FALSE))</f>
        <v>1056898</v>
      </c>
      <c r="P12" s="170">
        <f t="shared" ref="P12" ca="1" si="13">IF($A11=999,"",L12*1000000/O12)</f>
        <v>95.211742287335213</v>
      </c>
      <c r="Q12" s="148">
        <f ca="1">IF($A11=999,"",INDIRECT("'Quelle_LDB'!Z"&amp;$A11&amp;"S22",FALSE))</f>
        <v>78.706299999999999</v>
      </c>
      <c r="R12" s="144">
        <f t="shared" ref="R12" ca="1" si="14">IF($A11=999,"",Q12/$J12)</f>
        <v>0.22427626116091146</v>
      </c>
      <c r="S12" s="149">
        <f ca="1">IF($A11=999,"",DATEVALUE("30.06."&amp;INDIRECT("'Quelle_LDB'!Z1S18",FALSE)))</f>
        <v>36707</v>
      </c>
      <c r="T12" s="145">
        <f ca="1">IF($A11=999,"",INDIRECT("'Quelle_LDB'!Z"&amp;$A11&amp;"S23",FALSE))</f>
        <v>262900</v>
      </c>
      <c r="U12" s="173">
        <f t="shared" ref="U12" ca="1" si="15">IF($A11=999,"",Q12*1000000/T12)</f>
        <v>299.37732978318752</v>
      </c>
      <c r="V12" s="161">
        <f ca="1">IF($A11=999,"",INDIRECT("'Quelle_LDB'!Z"&amp;$A11&amp;"S24",FALSE))</f>
        <v>92.010499999999993</v>
      </c>
      <c r="W12" s="157">
        <f t="shared" ref="W12" ca="1" si="16">IF($A11=999,"",V12/$J12)</f>
        <v>0.262187028580254</v>
      </c>
      <c r="X12" s="162">
        <f ca="1">IF($A11=999,"",DATEVALUE("1.1."&amp;INDIRECT("'Quelle_LDB'!Z1S18",FALSE)))</f>
        <v>36526</v>
      </c>
      <c r="Y12" s="158">
        <f ca="1">IF($A11=999,"",INDIRECT("'Quelle_LDB'!Z"&amp;$A11&amp;"S25",FALSE))</f>
        <v>505826</v>
      </c>
      <c r="Z12" s="176">
        <f t="shared" ref="Z12" ca="1" si="17">IF($A11=999,"",V12*1000000/Y12)</f>
        <v>181.90148390948667</v>
      </c>
    </row>
    <row r="13" spans="1:26" s="1" customFormat="1" x14ac:dyDescent="0.2">
      <c r="B13" s="119"/>
      <c r="C13" s="119"/>
      <c r="D13" s="123"/>
      <c r="E13" s="121"/>
      <c r="F13" s="129" t="s">
        <v>116</v>
      </c>
      <c r="G13" s="131">
        <f t="shared" ref="G13:H13" ca="1" si="18">IF($A11=999,"",G11-G12)</f>
        <v>1.1013000000000375</v>
      </c>
      <c r="H13" s="131">
        <f t="shared" ca="1" si="18"/>
        <v>-18.393600000000106</v>
      </c>
      <c r="I13" s="26"/>
      <c r="J13" s="131">
        <f t="shared" ref="J13" ca="1" si="19">IF($A11=999,"",J11-J12)</f>
        <v>19.49490000000003</v>
      </c>
      <c r="K13" s="26"/>
      <c r="L13" s="136">
        <f t="shared" ref="L13" ca="1" si="20">IF($A11=999,"",L11-L12)</f>
        <v>7.3200999999999823</v>
      </c>
      <c r="M13" s="27"/>
      <c r="N13" s="27" t="s">
        <v>116</v>
      </c>
      <c r="O13" s="140">
        <f t="shared" ref="O13:Q13" ca="1" si="21">IF($A11=999,"",O11-O12)</f>
        <v>-61580</v>
      </c>
      <c r="P13" s="171">
        <f t="shared" ca="1" si="21"/>
        <v>13.245253366315168</v>
      </c>
      <c r="Q13" s="150">
        <f t="shared" ca="1" si="21"/>
        <v>0.12800000000000011</v>
      </c>
      <c r="R13" s="144"/>
      <c r="S13" s="144" t="s">
        <v>116</v>
      </c>
      <c r="T13" s="151">
        <f t="shared" ref="T13:V13" ca="1" si="22">IF($A11=999,"",T11-T12)</f>
        <v>704</v>
      </c>
      <c r="U13" s="174">
        <f t="shared" ca="1" si="22"/>
        <v>-0.31396200424637755</v>
      </c>
      <c r="V13" s="163">
        <f t="shared" ca="1" si="22"/>
        <v>1.8177000000000021</v>
      </c>
      <c r="W13" s="157"/>
      <c r="X13" s="157" t="s">
        <v>116</v>
      </c>
      <c r="Y13" s="164">
        <f t="shared" ref="Y13:Z13" ca="1" si="23">IF($A11=999,"",Y11-Y12)</f>
        <v>11770</v>
      </c>
      <c r="Z13" s="177">
        <f t="shared" ca="1" si="23"/>
        <v>-0.62458068766889596</v>
      </c>
    </row>
    <row r="14" spans="1:26" s="1" customFormat="1" x14ac:dyDescent="0.2">
      <c r="B14" s="119"/>
      <c r="C14" s="119"/>
      <c r="D14" s="124"/>
      <c r="E14" s="125"/>
      <c r="F14" s="130" t="s">
        <v>703</v>
      </c>
      <c r="G14" s="132">
        <f t="shared" ref="G14:H14" ca="1" si="24">IF($A11=999,"",G13/G12)</f>
        <v>1.1403362174634913E-3</v>
      </c>
      <c r="H14" s="132">
        <f t="shared" ca="1" si="24"/>
        <v>-2.9916406596130634E-2</v>
      </c>
      <c r="I14" s="26"/>
      <c r="J14" s="132">
        <f t="shared" ref="J14" ca="1" si="25">IF($A11=999,"",J13/J12)</f>
        <v>5.5551376239333566E-2</v>
      </c>
      <c r="K14" s="75"/>
      <c r="L14" s="137">
        <f t="shared" ref="L14" ca="1" si="26">IF($A11=999,"",L13/L12)</f>
        <v>7.2743371450206568E-2</v>
      </c>
      <c r="M14" s="77"/>
      <c r="N14" s="78" t="s">
        <v>703</v>
      </c>
      <c r="O14" s="137">
        <f t="shared" ref="O14:Q14" ca="1" si="27">IF($A11=999,"",O13/O12)</f>
        <v>-5.826484674963904E-2</v>
      </c>
      <c r="P14" s="137">
        <f t="shared" ca="1" si="27"/>
        <v>0.13911365392666503</v>
      </c>
      <c r="Q14" s="152">
        <f t="shared" ca="1" si="27"/>
        <v>1.6262992924327545E-3</v>
      </c>
      <c r="R14" s="153"/>
      <c r="S14" s="154" t="s">
        <v>703</v>
      </c>
      <c r="T14" s="152">
        <f t="shared" ref="T14:V14" ca="1" si="28">IF($A11=999,"",T13/T12)</f>
        <v>2.677824267782427E-3</v>
      </c>
      <c r="U14" s="152">
        <f t="shared" ca="1" si="28"/>
        <v>-1.0487166963301878E-3</v>
      </c>
      <c r="V14" s="165">
        <f t="shared" ca="1" si="28"/>
        <v>1.9755354008509921E-2</v>
      </c>
      <c r="W14" s="166"/>
      <c r="X14" s="167" t="s">
        <v>703</v>
      </c>
      <c r="Y14" s="165">
        <f t="shared" ref="Y14:Z14" ca="1" si="29">IF($A11=999,"",Y13/Y12)</f>
        <v>2.3268871113782209E-2</v>
      </c>
      <c r="Z14" s="165">
        <f t="shared" ca="1" si="29"/>
        <v>-3.4336206293934602E-3</v>
      </c>
    </row>
    <row r="15" spans="1:26" s="1" customFormat="1" x14ac:dyDescent="0.2">
      <c r="B15" s="119"/>
      <c r="C15" s="119"/>
      <c r="D15" s="124"/>
      <c r="E15" s="121"/>
      <c r="F15" s="126">
        <f ca="1">IF($A11=999,"",DATEVALUE("31.12."&amp;INDIRECT("'Quelle_LDB'!Z1S26",FALSE)))</f>
        <v>35064</v>
      </c>
      <c r="G15" s="74">
        <f ca="1">IF($A11=999,"",INDIRECT("'Quelle_LDB'!Z"&amp;$A11&amp;"S26",FALSE))</f>
        <v>965.67750000000001</v>
      </c>
      <c r="H15" s="74">
        <f t="shared" ref="H15" ca="1" si="30">IF($A11=999,"",G15-J15)</f>
        <v>621.40940000000001</v>
      </c>
      <c r="I15" s="26">
        <f t="shared" ref="I15" ca="1" si="31">IF($A11=999,"",H15/G15)</f>
        <v>0.64349578404798702</v>
      </c>
      <c r="J15" s="141">
        <f ca="1">IF($A11=999,"",INDIRECT("'Quelle_LDB'!Z"&amp;$A11&amp;"S27",FALSE))</f>
        <v>344.2681</v>
      </c>
      <c r="K15" s="26">
        <f t="shared" ref="K15" ca="1" si="32">IF($A11=999,"",J15/G15)</f>
        <v>0.35650421595201298</v>
      </c>
      <c r="L15" s="142">
        <f ca="1">IF($A11=999,"",INDIRECT("'Quelle_LDB'!Z"&amp;$A11&amp;"S28",FALSE))</f>
        <v>100.16040000000001</v>
      </c>
      <c r="M15" s="135">
        <f t="shared" ref="M15" ca="1" si="33">IF($A11=999,"",L15/$J15)</f>
        <v>0.29093720853021238</v>
      </c>
      <c r="N15" s="138">
        <f ca="1">IF($A11=999,"",DATEVALUE("31.12."&amp;INDIRECT("'Quelle_LDB'!Z1S26",FALSE)))</f>
        <v>35064</v>
      </c>
      <c r="O15" s="139">
        <f ca="1">IF($A11=999,"",INDIRECT("'Quelle_LDB'!Z"&amp;$A11&amp;"S29",FALSE))</f>
        <v>1074737</v>
      </c>
      <c r="P15" s="170">
        <f t="shared" ref="P15" ca="1" si="34">IF($A11=999,"",L15*1000000/O15)</f>
        <v>93.195265446337118</v>
      </c>
      <c r="Q15" s="148">
        <f ca="1">IF($A11=999,"",INDIRECT("'Quelle_LDB'!Z"&amp;$A11&amp;"S30",FALSE))</f>
        <v>77.55680000000001</v>
      </c>
      <c r="R15" s="144">
        <f t="shared" ref="R15" ca="1" si="35">IF($A11=999,"",Q15/$J15)</f>
        <v>0.22528023944129591</v>
      </c>
      <c r="S15" s="149">
        <f ca="1">IF($A11=999,"",DATEVALUE("30.06."&amp;INDIRECT("'Quelle_LDB'!Z1S26",FALSE)))</f>
        <v>34880</v>
      </c>
      <c r="T15" s="145">
        <f ca="1">IF($A11=999,"",INDIRECT("'Quelle_LDB'!Z"&amp;$A11&amp;"S31",FALSE))</f>
        <v>283112</v>
      </c>
      <c r="U15" s="173">
        <f t="shared" ref="U15" ca="1" si="36">IF($A11=999,"",Q15*1000000/T15)</f>
        <v>273.94388086693613</v>
      </c>
      <c r="V15" s="161">
        <f ca="1">IF($A11=999,"",INDIRECT("'Quelle_LDB'!Z"&amp;$A11&amp;"S32",FALSE))</f>
        <v>91.394500000000008</v>
      </c>
      <c r="W15" s="157">
        <f t="shared" ref="W15" ca="1" si="37">IF($A11=999,"",V15/$J15)</f>
        <v>0.26547478549421222</v>
      </c>
      <c r="X15" s="162">
        <f ca="1">IF($A11=999,"",DATEVALUE("1.1."&amp;INDIRECT("'Quelle_LDB'!Z1S26",FALSE)))</f>
        <v>34700</v>
      </c>
      <c r="Y15" s="158">
        <f ca="1">IF($A11=999,"",INDIRECT("'Quelle_LDB'!Z"&amp;$A11&amp;"S33",FALSE))</f>
        <v>495746</v>
      </c>
      <c r="Z15" s="176">
        <f t="shared" ref="Z15" ca="1" si="38">IF($A11=999,"",V15*1000000/Y15)</f>
        <v>184.35751372678754</v>
      </c>
    </row>
    <row r="16" spans="1:26" s="1" customFormat="1" x14ac:dyDescent="0.2">
      <c r="B16" s="119"/>
      <c r="C16" s="119"/>
      <c r="D16" s="123"/>
      <c r="E16" s="121"/>
      <c r="F16" s="129" t="s">
        <v>116</v>
      </c>
      <c r="G16" s="131">
        <f t="shared" ref="G16:H16" ca="1" si="39">IF($A11=999,"",G11-G15)</f>
        <v>1.191599999999994</v>
      </c>
      <c r="H16" s="131">
        <f t="shared" ca="1" si="39"/>
        <v>-24.969800000000077</v>
      </c>
      <c r="I16" s="26"/>
      <c r="J16" s="131">
        <f t="shared" ref="J16" ca="1" si="40">IF($A11=999,"",J11-J15)</f>
        <v>26.161400000000015</v>
      </c>
      <c r="K16" s="26"/>
      <c r="L16" s="136">
        <f t="shared" ref="L16" ca="1" si="41">IF($A11=999,"",L11-L15)</f>
        <v>7.7887999999999806</v>
      </c>
      <c r="M16" s="27"/>
      <c r="N16" s="27" t="s">
        <v>116</v>
      </c>
      <c r="O16" s="140">
        <f t="shared" ref="O16:Q16" ca="1" si="42">IF($A11=999,"",O11-O15)</f>
        <v>-79419</v>
      </c>
      <c r="P16" s="171">
        <f t="shared" ca="1" si="42"/>
        <v>15.261730207313263</v>
      </c>
      <c r="Q16" s="150">
        <f t="shared" ca="1" si="42"/>
        <v>1.2774999999999892</v>
      </c>
      <c r="R16" s="144"/>
      <c r="S16" s="144" t="s">
        <v>116</v>
      </c>
      <c r="T16" s="151">
        <f t="shared" ref="T16:V16" ca="1" si="43">IF($A11=999,"",T11-T15)</f>
        <v>-19508</v>
      </c>
      <c r="U16" s="174">
        <f t="shared" ca="1" si="43"/>
        <v>25.119486912005016</v>
      </c>
      <c r="V16" s="163">
        <f t="shared" ca="1" si="43"/>
        <v>2.4336999999999875</v>
      </c>
      <c r="W16" s="157"/>
      <c r="X16" s="157" t="s">
        <v>116</v>
      </c>
      <c r="Y16" s="164">
        <f t="shared" ref="Y16:Z16" ca="1" si="44">IF($A11=999,"",Y11-Y15)</f>
        <v>21850</v>
      </c>
      <c r="Z16" s="177">
        <f t="shared" ca="1" si="44"/>
        <v>-3.0806105049697692</v>
      </c>
    </row>
    <row r="17" spans="1:26" s="1" customFormat="1" x14ac:dyDescent="0.2">
      <c r="B17" s="119"/>
      <c r="C17" s="119"/>
      <c r="D17" s="124"/>
      <c r="E17" s="125"/>
      <c r="F17" s="130" t="s">
        <v>703</v>
      </c>
      <c r="G17" s="132">
        <f t="shared" ref="G17:H17" ca="1" si="45">IF($A11=999,"",G16/G15)</f>
        <v>1.233952328805418E-3</v>
      </c>
      <c r="H17" s="132">
        <f t="shared" ca="1" si="45"/>
        <v>-4.0182527010373642E-2</v>
      </c>
      <c r="I17" s="26"/>
      <c r="J17" s="132">
        <f t="shared" ref="J17" ca="1" si="46">IF($A11=999,"",J16/J15)</f>
        <v>7.5991356736218124E-2</v>
      </c>
      <c r="K17" s="75" t="str">
        <f t="shared" ref="K17" ca="1" si="47">IF(ISERROR((J17-I18)/I18),"",(J17-I18)/I18)</f>
        <v/>
      </c>
      <c r="L17" s="137">
        <f t="shared" ref="L17" ca="1" si="48">IF($A11=999,"",L16/L15)</f>
        <v>7.7763267718579193E-2</v>
      </c>
      <c r="M17" s="77"/>
      <c r="N17" s="78" t="s">
        <v>703</v>
      </c>
      <c r="O17" s="137">
        <f t="shared" ref="O17:Q17" ca="1" si="49">IF($A11=999,"",O16/O15)</f>
        <v>-7.3896218330624139E-2</v>
      </c>
      <c r="P17" s="137">
        <f t="shared" ca="1" si="49"/>
        <v>0.16376078907250002</v>
      </c>
      <c r="Q17" s="152">
        <f t="shared" ca="1" si="49"/>
        <v>1.6471798733315314E-2</v>
      </c>
      <c r="R17" s="153"/>
      <c r="S17" s="154" t="s">
        <v>703</v>
      </c>
      <c r="T17" s="152">
        <f t="shared" ref="T17:V17" ca="1" si="50">IF($A11=999,"",T16/T15)</f>
        <v>-6.8905592133148716E-2</v>
      </c>
      <c r="U17" s="152">
        <f t="shared" ca="1" si="50"/>
        <v>9.1695740136668383E-2</v>
      </c>
      <c r="V17" s="165">
        <f t="shared" ca="1" si="50"/>
        <v>2.6628517033300551E-2</v>
      </c>
      <c r="W17" s="166"/>
      <c r="X17" s="167" t="s">
        <v>703</v>
      </c>
      <c r="Y17" s="165">
        <f t="shared" ref="Y17:Z17" ca="1" si="51">IF($A11=999,"",Y16/Y15)</f>
        <v>4.4074990015048027E-2</v>
      </c>
      <c r="Z17" s="165">
        <f t="shared" ca="1" si="51"/>
        <v>-1.6709980747164687E-2</v>
      </c>
    </row>
    <row r="18" spans="1:26" s="1" customFormat="1" x14ac:dyDescent="0.2">
      <c r="B18" s="119"/>
      <c r="C18" s="119"/>
      <c r="D18" s="124"/>
      <c r="E18" s="121"/>
      <c r="F18" s="74"/>
      <c r="G18" s="26"/>
      <c r="H18" s="26"/>
      <c r="I18" s="74"/>
      <c r="J18" s="26"/>
      <c r="K18" s="26"/>
      <c r="L18" s="76"/>
      <c r="M18" s="135"/>
      <c r="N18" s="27"/>
      <c r="O18" s="135"/>
      <c r="P18" s="135"/>
      <c r="Q18" s="155"/>
      <c r="R18" s="144"/>
      <c r="S18" s="144"/>
      <c r="T18" s="144"/>
      <c r="U18" s="144"/>
      <c r="V18" s="168"/>
      <c r="W18" s="157"/>
      <c r="X18" s="157"/>
      <c r="Y18" s="157"/>
      <c r="Z18" s="157"/>
    </row>
    <row r="19" spans="1:26" s="1" customFormat="1" x14ac:dyDescent="0.2">
      <c r="A19" s="118">
        <f ca="1">INDIRECT("Zuordnungen!Z"&amp;Zuordnungen!$D$6+1&amp;"S1",FALSE)</f>
        <v>206</v>
      </c>
      <c r="B19" s="120" t="str">
        <f ca="1">IF($A19=999,"",INDIRECT("'Quelle_LDB'!Z"&amp;$A19&amp;"S2",FALSE))</f>
        <v>Münster, Regierungsbezirk</v>
      </c>
      <c r="C19" s="120" t="str">
        <f ca="1">IF($A19=999,"",INDIRECT("'Quelle_LDB'!Z"&amp;$A19&amp;"S3",FALSE))</f>
        <v>0</v>
      </c>
      <c r="D19" s="120">
        <f ca="1">IF($A19=999,"",INDIRECT("'Quelle_LDB'!Z"&amp;$A19&amp;"S4",FALSE))</f>
        <v>0</v>
      </c>
      <c r="E19" s="120">
        <f ca="1">IF($A19=999,"",INDIRECT("'Quelle_LDB'!Z"&amp;$A19&amp;"S5",FALSE))</f>
        <v>0</v>
      </c>
      <c r="F19" s="126">
        <f ca="1">IF($A19=999,"",DATEVALUE("31.12."&amp;INDIRECT("'Quelle_LDB'!Z"&amp;$A19&amp;"S6",FALSE)))</f>
        <v>42369</v>
      </c>
      <c r="G19" s="74">
        <f ca="1">IF($A19=999,"",INDIRECT("'Quelle_LDB'!Z"&amp;$A19&amp;"S7",FALSE))</f>
        <v>6918.3415000000005</v>
      </c>
      <c r="H19" s="74">
        <f t="shared" ref="H19" ca="1" si="52">IF($A19=999,"",G19-J19)</f>
        <v>5531.1913000000004</v>
      </c>
      <c r="I19" s="26">
        <f t="shared" ref="I19" ca="1" si="53">IF($A19=999,"",H19/G19)</f>
        <v>0.79949671463890593</v>
      </c>
      <c r="J19" s="141">
        <f ca="1">IF($A19=999,"",INDIRECT("'Quelle_LDB'!Z"&amp;$A19&amp;"S8",FALSE))</f>
        <v>1387.1502</v>
      </c>
      <c r="K19" s="26">
        <f t="shared" ref="K19" ca="1" si="54">IF($A19=999,"",J19/G19)</f>
        <v>0.20050328536109413</v>
      </c>
      <c r="L19" s="142">
        <f ca="1">IF($A19=999,"",INDIRECT("'Quelle_LDB'!Z"&amp;$A19&amp;"S9",FALSE))</f>
        <v>361.12240000000003</v>
      </c>
      <c r="M19" s="135">
        <f t="shared" ref="M19" ca="1" si="55">IF($A19=999,"",L19/$J19)</f>
        <v>0.26033402871585215</v>
      </c>
      <c r="N19" s="138">
        <f ca="1">IF($A19=999,"",DATEVALUE("31.12."&amp;INDIRECT("'Quelle_LDB'!Z"&amp;$A19&amp;"S10",FALSE)))</f>
        <v>42369</v>
      </c>
      <c r="O19" s="139">
        <f ca="1">IF($A19=999,"",INDIRECT("'Quelle_LDB'!Z"&amp;$A19&amp;"S11",FALSE))</f>
        <v>2614229</v>
      </c>
      <c r="P19" s="170">
        <f t="shared" ref="P19" ca="1" si="56">IF($A19=999,"",L19*1000000/O19)</f>
        <v>138.1372481140711</v>
      </c>
      <c r="Q19" s="148">
        <f ca="1">IF($A19=999,"",INDIRECT("'Quelle_LDB'!Z"&amp;$A19&amp;"S12",FALSE))</f>
        <v>313.49130000000002</v>
      </c>
      <c r="R19" s="144">
        <f t="shared" ref="R19" ca="1" si="57">IF($A19=999,"",Q19/$J19)</f>
        <v>0.22599665126386459</v>
      </c>
      <c r="S19" s="149">
        <f ca="1">IF($A19=999,"",DATEVALUE("30.06."&amp;INDIRECT("'Quelle_LDB'!Z"&amp;$A19&amp;"S13",FALSE)))</f>
        <v>41820</v>
      </c>
      <c r="T19" s="145">
        <f ca="1">IF($A19=999,"",INDIRECT("'Quelle_LDB'!Z"&amp;$A19&amp;"S14",FALSE))</f>
        <v>837708</v>
      </c>
      <c r="U19" s="173">
        <f t="shared" ref="U19" ca="1" si="58">IF($A19=999,"",Q19*1000000/T19)</f>
        <v>374.22502829148107</v>
      </c>
      <c r="V19" s="161">
        <f ca="1">IF($A19=999,"",INDIRECT("'Quelle_LDB'!Z"&amp;$A19&amp;"S15",FALSE))</f>
        <v>446.54199999999997</v>
      </c>
      <c r="W19" s="157">
        <f t="shared" ref="W19" ca="1" si="59">IF($A19=999,"",V19/$J19)</f>
        <v>0.32191322900721203</v>
      </c>
      <c r="X19" s="162">
        <f ca="1">IF($A19=999,"",DATEVALUE("1.1."&amp;INDIRECT("'Quelle_LDB'!Z"&amp;$A19&amp;"S16",FALSE)))</f>
        <v>42370</v>
      </c>
      <c r="Y19" s="158">
        <f ca="1">IF($A19=999,"",INDIRECT("'Quelle_LDB'!Z"&amp;$A19&amp;"S17",FALSE))</f>
        <v>1407855</v>
      </c>
      <c r="Z19" s="176">
        <f t="shared" ref="Z19" ca="1" si="60">IF($A19=999,"",V19*1000000/Y19)</f>
        <v>317.17897084571922</v>
      </c>
    </row>
    <row r="20" spans="1:26" s="1" customFormat="1" x14ac:dyDescent="0.2">
      <c r="B20" s="119"/>
      <c r="C20" s="119"/>
      <c r="D20" s="124"/>
      <c r="E20" s="121"/>
      <c r="F20" s="126">
        <f ca="1">IF($A19=999,"",DATEVALUE("31.12."&amp;INDIRECT("'Quelle_LDB'!Z1S18",FALSE)))</f>
        <v>36891</v>
      </c>
      <c r="G20" s="74">
        <f ca="1">IF($A19=999,"",INDIRECT("'Quelle_LDB'!Z"&amp;$A19&amp;"S18",FALSE))</f>
        <v>6906.0434999999998</v>
      </c>
      <c r="H20" s="74">
        <f t="shared" ref="H20" ca="1" si="61">IF($A19=999,"",G20-J20)</f>
        <v>5674.8427999999994</v>
      </c>
      <c r="I20" s="26">
        <f t="shared" ref="I20" ca="1" si="62">IF($A19=999,"",H20/G20)</f>
        <v>0.82172126486026331</v>
      </c>
      <c r="J20" s="141">
        <f ca="1">IF($A19=999,"",INDIRECT("'Quelle_LDB'!Z"&amp;$A19&amp;"S19",FALSE))</f>
        <v>1231.2007000000001</v>
      </c>
      <c r="K20" s="26">
        <f t="shared" ref="K20" ca="1" si="63">IF($A19=999,"",J20/G20)</f>
        <v>0.17827873513973669</v>
      </c>
      <c r="L20" s="142">
        <f ca="1">IF($A19=999,"",INDIRECT("'Quelle_LDB'!Z"&amp;$A19&amp;"S20",FALSE))</f>
        <v>312.56670000000003</v>
      </c>
      <c r="M20" s="135">
        <f t="shared" ref="M20" ca="1" si="64">IF($A19=999,"",L20/$J20)</f>
        <v>0.25387144435509174</v>
      </c>
      <c r="N20" s="138">
        <f ca="1">IF($A19=999,"",DATEVALUE("31.12."&amp;INDIRECT("'Quelle_LDB'!Z1S18",FALSE)))</f>
        <v>36891</v>
      </c>
      <c r="O20" s="139">
        <f ca="1">IF($A19=999,"",INDIRECT("'Quelle_LDB'!Z"&amp;$A19&amp;"S21",FALSE))</f>
        <v>2612301</v>
      </c>
      <c r="P20" s="170">
        <f t="shared" ref="P20" ca="1" si="65">IF($A19=999,"",L20*1000000/O20)</f>
        <v>119.65187013288285</v>
      </c>
      <c r="Q20" s="148">
        <f ca="1">IF($A19=999,"",INDIRECT("'Quelle_LDB'!Z"&amp;$A19&amp;"S22",FALSE))</f>
        <v>273.94139999999999</v>
      </c>
      <c r="R20" s="144">
        <f t="shared" ref="R20" ca="1" si="66">IF($A19=999,"",Q20/$J20)</f>
        <v>0.22249938616831519</v>
      </c>
      <c r="S20" s="149">
        <f ca="1">IF($A19=999,"",DATEVALUE("30.06."&amp;INDIRECT("'Quelle_LDB'!Z1S18",FALSE)))</f>
        <v>36707</v>
      </c>
      <c r="T20" s="145">
        <f ca="1">IF($A19=999,"",INDIRECT("'Quelle_LDB'!Z"&amp;$A19&amp;"S23",FALSE))</f>
        <v>755599</v>
      </c>
      <c r="U20" s="173">
        <f t="shared" ref="U20" ca="1" si="67">IF($A19=999,"",Q20*1000000/T20)</f>
        <v>362.54865345242649</v>
      </c>
      <c r="V20" s="161">
        <f ca="1">IF($A19=999,"",INDIRECT("'Quelle_LDB'!Z"&amp;$A19&amp;"S24",FALSE))</f>
        <v>405.89330000000001</v>
      </c>
      <c r="W20" s="157">
        <f t="shared" ref="W20" ca="1" si="68">IF($A19=999,"",V20/$J20)</f>
        <v>0.32967273329198071</v>
      </c>
      <c r="X20" s="162">
        <f ca="1">IF($A19=999,"",DATEVALUE("1.1."&amp;INDIRECT("'Quelle_LDB'!Z1S18",FALSE)))</f>
        <v>36526</v>
      </c>
      <c r="Y20" s="158">
        <f ca="1">IF($A19=999,"",INDIRECT("'Quelle_LDB'!Z"&amp;$A19&amp;"S25",FALSE))</f>
        <v>1300832</v>
      </c>
      <c r="Z20" s="176">
        <f t="shared" ref="Z20" ca="1" si="69">IF($A19=999,"",V20*1000000/Y20)</f>
        <v>312.02591879658559</v>
      </c>
    </row>
    <row r="21" spans="1:26" s="1" customFormat="1" x14ac:dyDescent="0.2">
      <c r="B21" s="119"/>
      <c r="C21" s="119"/>
      <c r="D21" s="123"/>
      <c r="E21" s="121"/>
      <c r="F21" s="129" t="s">
        <v>116</v>
      </c>
      <c r="G21" s="131">
        <f t="shared" ref="G21:H21" ca="1" si="70">IF($A19=999,"",G19-G20)</f>
        <v>12.298000000000684</v>
      </c>
      <c r="H21" s="131">
        <f t="shared" ca="1" si="70"/>
        <v>-143.65149999999903</v>
      </c>
      <c r="I21" s="26"/>
      <c r="J21" s="131">
        <f t="shared" ref="J21" ca="1" si="71">IF($A19=999,"",J19-J20)</f>
        <v>155.94949999999994</v>
      </c>
      <c r="K21" s="26"/>
      <c r="L21" s="136">
        <f t="shared" ref="L21" ca="1" si="72">IF($A19=999,"",L19-L20)</f>
        <v>48.555700000000002</v>
      </c>
      <c r="M21" s="27"/>
      <c r="N21" s="27" t="s">
        <v>116</v>
      </c>
      <c r="O21" s="140">
        <f t="shared" ref="O21:Q21" ca="1" si="73">IF($A19=999,"",O19-O20)</f>
        <v>1928</v>
      </c>
      <c r="P21" s="171">
        <f t="shared" ca="1" si="73"/>
        <v>18.48537798118825</v>
      </c>
      <c r="Q21" s="150">
        <f t="shared" ca="1" si="73"/>
        <v>39.549900000000036</v>
      </c>
      <c r="R21" s="144"/>
      <c r="S21" s="144" t="s">
        <v>116</v>
      </c>
      <c r="T21" s="151">
        <f t="shared" ref="T21:V21" ca="1" si="74">IF($A19=999,"",T19-T20)</f>
        <v>82109</v>
      </c>
      <c r="U21" s="174">
        <f t="shared" ca="1" si="74"/>
        <v>11.676374839054574</v>
      </c>
      <c r="V21" s="163">
        <f t="shared" ca="1" si="74"/>
        <v>40.648699999999963</v>
      </c>
      <c r="W21" s="157"/>
      <c r="X21" s="157" t="s">
        <v>116</v>
      </c>
      <c r="Y21" s="164">
        <f t="shared" ref="Y21:Z21" ca="1" si="75">IF($A19=999,"",Y19-Y20)</f>
        <v>107023</v>
      </c>
      <c r="Z21" s="177">
        <f t="shared" ca="1" si="75"/>
        <v>5.1530520491336347</v>
      </c>
    </row>
    <row r="22" spans="1:26" s="1" customFormat="1" x14ac:dyDescent="0.2">
      <c r="B22" s="119"/>
      <c r="C22" s="119"/>
      <c r="D22" s="124"/>
      <c r="E22" s="125"/>
      <c r="F22" s="130" t="s">
        <v>703</v>
      </c>
      <c r="G22" s="132">
        <f t="shared" ref="G22:H22" ca="1" si="76">IF($A19=999,"",G21/G20)</f>
        <v>1.7807591278567365E-3</v>
      </c>
      <c r="H22" s="132">
        <f t="shared" ca="1" si="76"/>
        <v>-2.531374084934988E-2</v>
      </c>
      <c r="I22" s="26"/>
      <c r="J22" s="132">
        <f t="shared" ref="J22" ca="1" si="77">IF($A19=999,"",J21/J20)</f>
        <v>0.12666456411208987</v>
      </c>
      <c r="K22" s="75"/>
      <c r="L22" s="137">
        <f t="shared" ref="L22" ca="1" si="78">IF($A19=999,"",L21/L20)</f>
        <v>0.15534508314545342</v>
      </c>
      <c r="M22" s="77"/>
      <c r="N22" s="78" t="s">
        <v>703</v>
      </c>
      <c r="O22" s="137">
        <f t="shared" ref="O22:Q22" ca="1" si="79">IF($A19=999,"",O21/O20)</f>
        <v>7.3804664929500851E-4</v>
      </c>
      <c r="P22" s="137">
        <f t="shared" ca="1" si="79"/>
        <v>0.1544930134452456</v>
      </c>
      <c r="Q22" s="152">
        <f t="shared" ca="1" si="79"/>
        <v>0.14437357770676518</v>
      </c>
      <c r="R22" s="153"/>
      <c r="S22" s="154" t="s">
        <v>703</v>
      </c>
      <c r="T22" s="152">
        <f t="shared" ref="T22:V22" ca="1" si="80">IF($A19=999,"",T21/T20)</f>
        <v>0.10866742809347286</v>
      </c>
      <c r="U22" s="152">
        <f t="shared" ca="1" si="80"/>
        <v>3.2206366587944714E-2</v>
      </c>
      <c r="V22" s="165">
        <f t="shared" ca="1" si="80"/>
        <v>0.10014626996799396</v>
      </c>
      <c r="W22" s="166"/>
      <c r="X22" s="167" t="s">
        <v>703</v>
      </c>
      <c r="Y22" s="165">
        <f t="shared" ref="Y22:Z22" ca="1" si="81">IF($A19=999,"",Y21/Y20)</f>
        <v>8.2272730068141009E-2</v>
      </c>
      <c r="Z22" s="165">
        <f t="shared" ca="1" si="81"/>
        <v>1.6514820528396514E-2</v>
      </c>
    </row>
    <row r="23" spans="1:26" s="1" customFormat="1" x14ac:dyDescent="0.2">
      <c r="B23" s="119"/>
      <c r="C23" s="119"/>
      <c r="D23" s="124"/>
      <c r="E23" s="121"/>
      <c r="F23" s="126">
        <f ca="1">IF($A19=999,"",DATEVALUE("31.12."&amp;INDIRECT("'Quelle_LDB'!Z1S26",FALSE)))</f>
        <v>35064</v>
      </c>
      <c r="G23" s="74">
        <f ca="1">IF($A19=999,"",INDIRECT("'Quelle_LDB'!Z"&amp;$A19&amp;"S26",FALSE))</f>
        <v>6903.5070999999998</v>
      </c>
      <c r="H23" s="74">
        <f t="shared" ref="H23" ca="1" si="82">IF($A19=999,"",G23-J23)</f>
        <v>5723.5789999999997</v>
      </c>
      <c r="I23" s="26">
        <f t="shared" ref="I23" ca="1" si="83">IF($A19=999,"",H23/G23)</f>
        <v>0.8290828005377151</v>
      </c>
      <c r="J23" s="141">
        <f ca="1">IF($A19=999,"",INDIRECT("'Quelle_LDB'!Z"&amp;$A19&amp;"S27",FALSE))</f>
        <v>1179.9281000000001</v>
      </c>
      <c r="K23" s="26">
        <f t="shared" ref="K23" ca="1" si="84">IF($A19=999,"",J23/G23)</f>
        <v>0.17091719946228492</v>
      </c>
      <c r="L23" s="142">
        <f ca="1">IF($A19=999,"",INDIRECT("'Quelle_LDB'!Z"&amp;$A19&amp;"S28",FALSE))</f>
        <v>305.66239999999999</v>
      </c>
      <c r="M23" s="135">
        <f t="shared" ref="M23" ca="1" si="85">IF($A19=999,"",L23/$J23)</f>
        <v>0.25905171679528605</v>
      </c>
      <c r="N23" s="138">
        <f ca="1">IF($A19=999,"",DATEVALUE("31.12."&amp;INDIRECT("'Quelle_LDB'!Z1S26",FALSE)))</f>
        <v>35064</v>
      </c>
      <c r="O23" s="139">
        <f ca="1">IF($A19=999,"",INDIRECT("'Quelle_LDB'!Z"&amp;$A19&amp;"S29",FALSE))</f>
        <v>2573490</v>
      </c>
      <c r="P23" s="170">
        <f t="shared" ref="P23" ca="1" si="86">IF($A19=999,"",L23*1000000/O23)</f>
        <v>118.77349435979934</v>
      </c>
      <c r="Q23" s="148">
        <f ca="1">IF($A19=999,"",INDIRECT("'Quelle_LDB'!Z"&amp;$A19&amp;"S30",FALSE))</f>
        <v>249.76429999999999</v>
      </c>
      <c r="R23" s="144">
        <f t="shared" ref="R23" ca="1" si="87">IF($A19=999,"",Q23/$J23)</f>
        <v>0.211677558997027</v>
      </c>
      <c r="S23" s="149">
        <f ca="1">IF($A19=999,"",DATEVALUE("30.06."&amp;INDIRECT("'Quelle_LDB'!Z1S26",FALSE)))</f>
        <v>34880</v>
      </c>
      <c r="T23" s="145">
        <f ca="1">IF($A19=999,"",INDIRECT("'Quelle_LDB'!Z"&amp;$A19&amp;"S31",FALSE))</f>
        <v>753198</v>
      </c>
      <c r="U23" s="173">
        <f t="shared" ref="U23" ca="1" si="88">IF($A19=999,"",Q23*1000000/T23)</f>
        <v>331.60510250956588</v>
      </c>
      <c r="V23" s="161">
        <f ca="1">IF($A19=999,"",INDIRECT("'Quelle_LDB'!Z"&amp;$A19&amp;"S32",FALSE))</f>
        <v>397.63819999999998</v>
      </c>
      <c r="W23" s="157">
        <f t="shared" ref="W23" ca="1" si="89">IF($A19=999,"",V23/$J23)</f>
        <v>0.33700205970177333</v>
      </c>
      <c r="X23" s="162">
        <f ca="1">IF($A19=999,"",DATEVALUE("1.1."&amp;INDIRECT("'Quelle_LDB'!Z1S26",FALSE)))</f>
        <v>34700</v>
      </c>
      <c r="Y23" s="158">
        <f ca="1">IF($A19=999,"",INDIRECT("'Quelle_LDB'!Z"&amp;$A19&amp;"S33",FALSE))</f>
        <v>1234942</v>
      </c>
      <c r="Z23" s="176">
        <f t="shared" ref="Z23" ca="1" si="90">IF($A19=999,"",V23*1000000/Y23)</f>
        <v>321.98937278026011</v>
      </c>
    </row>
    <row r="24" spans="1:26" s="1" customFormat="1" x14ac:dyDescent="0.2">
      <c r="B24" s="119"/>
      <c r="C24" s="119"/>
      <c r="D24" s="123"/>
      <c r="E24" s="121"/>
      <c r="F24" s="129" t="s">
        <v>116</v>
      </c>
      <c r="G24" s="131">
        <f t="shared" ref="G24:H24" ca="1" si="91">IF($A19=999,"",G19-G23)</f>
        <v>14.834400000000642</v>
      </c>
      <c r="H24" s="131">
        <f t="shared" ca="1" si="91"/>
        <v>-192.38769999999931</v>
      </c>
      <c r="I24" s="26"/>
      <c r="J24" s="131">
        <f t="shared" ref="J24" ca="1" si="92">IF($A19=999,"",J19-J23)</f>
        <v>207.22209999999995</v>
      </c>
      <c r="K24" s="26"/>
      <c r="L24" s="136">
        <f t="shared" ref="L24" ca="1" si="93">IF($A19=999,"",L19-L23)</f>
        <v>55.460000000000036</v>
      </c>
      <c r="M24" s="27"/>
      <c r="N24" s="27" t="s">
        <v>116</v>
      </c>
      <c r="O24" s="140">
        <f t="shared" ref="O24:Q24" ca="1" si="94">IF($A19=999,"",O19-O23)</f>
        <v>40739</v>
      </c>
      <c r="P24" s="171">
        <f t="shared" ca="1" si="94"/>
        <v>19.363753754271755</v>
      </c>
      <c r="Q24" s="150">
        <f t="shared" ca="1" si="94"/>
        <v>63.727000000000032</v>
      </c>
      <c r="R24" s="144"/>
      <c r="S24" s="144" t="s">
        <v>116</v>
      </c>
      <c r="T24" s="151">
        <f t="shared" ref="T24:V24" ca="1" si="95">IF($A19=999,"",T19-T23)</f>
        <v>84510</v>
      </c>
      <c r="U24" s="174">
        <f t="shared" ca="1" si="95"/>
        <v>42.619925781915185</v>
      </c>
      <c r="V24" s="163">
        <f t="shared" ca="1" si="95"/>
        <v>48.90379999999999</v>
      </c>
      <c r="W24" s="157"/>
      <c r="X24" s="157" t="s">
        <v>116</v>
      </c>
      <c r="Y24" s="164">
        <f t="shared" ref="Y24:Z24" ca="1" si="96">IF($A19=999,"",Y19-Y23)</f>
        <v>172913</v>
      </c>
      <c r="Z24" s="177">
        <f t="shared" ca="1" si="96"/>
        <v>-4.8104019345408915</v>
      </c>
    </row>
    <row r="25" spans="1:26" s="1" customFormat="1" x14ac:dyDescent="0.2">
      <c r="B25" s="119"/>
      <c r="C25" s="119"/>
      <c r="D25" s="124"/>
      <c r="E25" s="125"/>
      <c r="F25" s="130" t="s">
        <v>703</v>
      </c>
      <c r="G25" s="132">
        <f t="shared" ref="G25:H25" ca="1" si="97">IF($A19=999,"",G24/G23)</f>
        <v>2.1488208507818643E-3</v>
      </c>
      <c r="H25" s="132">
        <f t="shared" ca="1" si="97"/>
        <v>-3.361318154252773E-2</v>
      </c>
      <c r="I25" s="26"/>
      <c r="J25" s="132">
        <f t="shared" ref="J25" ca="1" si="98">IF($A19=999,"",J24/J23)</f>
        <v>0.17562265022758586</v>
      </c>
      <c r="K25" s="75" t="str">
        <f t="shared" ref="K25" ca="1" si="99">IF(ISERROR((J25-I26)/I26),"",(J25-I26)/I26)</f>
        <v/>
      </c>
      <c r="L25" s="137">
        <f t="shared" ref="L25" ca="1" si="100">IF($A19=999,"",L24/L23)</f>
        <v>0.18144200922324774</v>
      </c>
      <c r="M25" s="77"/>
      <c r="N25" s="78" t="s">
        <v>703</v>
      </c>
      <c r="O25" s="137">
        <f t="shared" ref="O25:Q25" ca="1" si="101">IF($A19=999,"",O24/O23)</f>
        <v>1.5830253857601933E-2</v>
      </c>
      <c r="P25" s="137">
        <f t="shared" ca="1" si="101"/>
        <v>0.1630309342892054</v>
      </c>
      <c r="Q25" s="152">
        <f t="shared" ca="1" si="101"/>
        <v>0.25514855405676484</v>
      </c>
      <c r="R25" s="153"/>
      <c r="S25" s="154" t="s">
        <v>703</v>
      </c>
      <c r="T25" s="152">
        <f t="shared" ref="T25:V25" ca="1" si="102">IF($A19=999,"",T24/T23)</f>
        <v>0.11220157249488183</v>
      </c>
      <c r="U25" s="152">
        <f t="shared" ca="1" si="102"/>
        <v>0.12852614588668979</v>
      </c>
      <c r="V25" s="165">
        <f t="shared" ca="1" si="102"/>
        <v>0.12298566888191323</v>
      </c>
      <c r="W25" s="166"/>
      <c r="X25" s="167" t="s">
        <v>703</v>
      </c>
      <c r="Y25" s="165">
        <f t="shared" ref="Y25:Z25" ca="1" si="103">IF($A19=999,"",Y24/Y23)</f>
        <v>0.14001710201774659</v>
      </c>
      <c r="Z25" s="165">
        <f t="shared" ca="1" si="103"/>
        <v>-1.4939629507038804E-2</v>
      </c>
    </row>
    <row r="26" spans="1:26" s="1" customFormat="1" x14ac:dyDescent="0.2">
      <c r="B26" s="119"/>
      <c r="C26" s="119"/>
      <c r="D26" s="124"/>
      <c r="E26" s="121"/>
      <c r="F26" s="74"/>
      <c r="G26" s="26"/>
      <c r="H26" s="26"/>
      <c r="I26" s="74"/>
      <c r="J26" s="26"/>
      <c r="K26" s="26"/>
      <c r="L26" s="76"/>
      <c r="M26" s="135"/>
      <c r="N26" s="27"/>
      <c r="O26" s="135"/>
      <c r="P26" s="135"/>
      <c r="Q26" s="155"/>
      <c r="R26" s="144"/>
      <c r="S26" s="144"/>
      <c r="T26" s="144"/>
      <c r="U26" s="144"/>
      <c r="V26" s="168"/>
      <c r="W26" s="157"/>
      <c r="X26" s="157"/>
      <c r="Y26" s="157"/>
      <c r="Z26" s="157"/>
    </row>
    <row r="27" spans="1:26" s="1" customFormat="1" x14ac:dyDescent="0.2">
      <c r="A27" s="118">
        <f ca="1">INDIRECT("Zuordnungen!Z"&amp;Zuordnungen!$D$8+1&amp;"S1",FALSE)</f>
        <v>25</v>
      </c>
      <c r="B27" s="120" t="str">
        <f ca="1">IF($A27=999,"",INDIRECT("'Quelle_LDB'!Z"&amp;$A27&amp;"S2",FALSE))</f>
        <v>Ländlicher Raum NRW</v>
      </c>
      <c r="C27" s="120" t="str">
        <f ca="1">IF($A27=999,"",INDIRECT("'Quelle_LDB'!Z"&amp;$A27&amp;"S3",FALSE))</f>
        <v>LR</v>
      </c>
      <c r="D27" s="120">
        <f ca="1">IF($A27=999,"",INDIRECT("'Quelle_LDB'!Z"&amp;$A27&amp;"S4",FALSE))</f>
        <v>0</v>
      </c>
      <c r="E27" s="120">
        <f ca="1">IF($A27=999,"",INDIRECT("'Quelle_LDB'!Z"&amp;$A27&amp;"S5",FALSE))</f>
        <v>0</v>
      </c>
      <c r="F27" s="126">
        <f ca="1">IF($A27=999,"",DATEVALUE("31.12."&amp;INDIRECT("'Quelle_LDB'!Z"&amp;$A27&amp;"S6",FALSE)))</f>
        <v>42369</v>
      </c>
      <c r="G27" s="74">
        <f ca="1">IF($A27=999,"",INDIRECT("'Quelle_LDB'!Z"&amp;$A27&amp;"S7",FALSE))</f>
        <v>25653.804499999984</v>
      </c>
      <c r="H27" s="74">
        <f t="shared" ref="H27" ca="1" si="104">IF($A27=999,"",G27-J27)</f>
        <v>21440.809099999984</v>
      </c>
      <c r="I27" s="26">
        <f t="shared" ref="I27" ca="1" si="105">IF($A27=999,"",H27/G27)</f>
        <v>0.83577502510397617</v>
      </c>
      <c r="J27" s="141">
        <f ca="1">IF($A27=999,"",INDIRECT("'Quelle_LDB'!Z"&amp;$A27&amp;"S8",FALSE))</f>
        <v>4212.9954000000007</v>
      </c>
      <c r="K27" s="26">
        <f t="shared" ref="K27" ca="1" si="106">IF($A27=999,"",J27/G27)</f>
        <v>0.16422497489602383</v>
      </c>
      <c r="L27" s="142">
        <f ca="1">IF($A27=999,"",INDIRECT("'Quelle_LDB'!Z"&amp;$A27&amp;"S9",FALSE))</f>
        <v>1167.8924999999992</v>
      </c>
      <c r="M27" s="135">
        <f t="shared" ref="M27" ca="1" si="107">IF($A27=999,"",L27/$J27)</f>
        <v>0.27721190960711684</v>
      </c>
      <c r="N27" s="138">
        <f ca="1">IF($A27=999,"",DATEVALUE("31.12."&amp;INDIRECT("'Quelle_LDB'!Z"&amp;$A27&amp;"S10",FALSE)))</f>
        <v>42369</v>
      </c>
      <c r="O27" s="139">
        <f ca="1">IF($A27=999,"",INDIRECT("'Quelle_LDB'!Z"&amp;$A27&amp;"S11",FALSE))</f>
        <v>6308732</v>
      </c>
      <c r="P27" s="170">
        <f t="shared" ref="P27" ca="1" si="108">IF($A27=999,"",L27*1000000/O27)</f>
        <v>185.12317530686028</v>
      </c>
      <c r="Q27" s="148">
        <f ca="1">IF($A27=999,"",INDIRECT("'Quelle_LDB'!Z"&amp;$A27&amp;"S12",FALSE))</f>
        <v>766.29370000000063</v>
      </c>
      <c r="R27" s="144">
        <f t="shared" ref="R27" ca="1" si="109">IF($A27=999,"",Q27/$J27)</f>
        <v>0.18188809320798227</v>
      </c>
      <c r="S27" s="149">
        <f ca="1">IF($A27=999,"",DATEVALUE("30.06."&amp;INDIRECT("'Quelle_LDB'!Z"&amp;$A27&amp;"S13",FALSE)))</f>
        <v>41820</v>
      </c>
      <c r="T27" s="145">
        <f ca="1">IF($A27=999,"",INDIRECT("'Quelle_LDB'!Z"&amp;$A27&amp;"S14",FALSE))</f>
        <v>1976603</v>
      </c>
      <c r="U27" s="173">
        <f t="shared" ref="U27" ca="1" si="110">IF($A27=999,"",Q27*1000000/T27)</f>
        <v>387.68214962741661</v>
      </c>
      <c r="V27" s="161">
        <f ca="1">IF($A27=999,"",INDIRECT("'Quelle_LDB'!Z"&amp;$A27&amp;"S15",FALSE))</f>
        <v>1544.2231000000008</v>
      </c>
      <c r="W27" s="157">
        <f t="shared" ref="W27" ca="1" si="111">IF($A27=999,"",V27/$J27)</f>
        <v>0.3665380455910302</v>
      </c>
      <c r="X27" s="162">
        <f ca="1">IF($A27=999,"",DATEVALUE("1.1."&amp;INDIRECT("'Quelle_LDB'!Z"&amp;$A27&amp;"S16",FALSE)))</f>
        <v>42370</v>
      </c>
      <c r="Y27" s="158">
        <f ca="1">IF($A27=999,"",INDIRECT("'Quelle_LDB'!Z"&amp;$A27&amp;"S17",FALSE))</f>
        <v>3754502</v>
      </c>
      <c r="Z27" s="176">
        <f t="shared" ref="Z27" ca="1" si="112">IF($A27=999,"",V27*1000000/Y27)</f>
        <v>411.29904844903558</v>
      </c>
    </row>
    <row r="28" spans="1:26" s="1" customFormat="1" x14ac:dyDescent="0.2">
      <c r="B28" s="119"/>
      <c r="C28" s="119"/>
      <c r="D28" s="124"/>
      <c r="E28" s="121"/>
      <c r="F28" s="126">
        <f ca="1">IF($A27=999,"",DATEVALUE("31.12."&amp;INDIRECT("'Quelle_LDB'!Z1S18",FALSE)))</f>
        <v>36891</v>
      </c>
      <c r="G28" s="74">
        <f ca="1">IF($A27=999,"",INDIRECT("'Quelle_LDB'!Z"&amp;$A27&amp;"S18",FALSE))</f>
        <v>25627.267799999994</v>
      </c>
      <c r="H28" s="74">
        <f t="shared" ref="H28" ca="1" si="113">IF($A27=999,"",G28-J28)</f>
        <v>21874.549099999997</v>
      </c>
      <c r="I28" s="26">
        <f t="shared" ref="I28" ca="1" si="114">IF($A27=999,"",H28/G28)</f>
        <v>0.85356540036624584</v>
      </c>
      <c r="J28" s="141">
        <f ca="1">IF($A27=999,"",INDIRECT("'Quelle_LDB'!Z"&amp;$A27&amp;"S19",FALSE))</f>
        <v>3752.7186999999985</v>
      </c>
      <c r="K28" s="26">
        <f t="shared" ref="K28" ca="1" si="115">IF($A27=999,"",J28/G28)</f>
        <v>0.14643459963375413</v>
      </c>
      <c r="L28" s="142">
        <f ca="1">IF($A27=999,"",INDIRECT("'Quelle_LDB'!Z"&amp;$A27&amp;"S20",FALSE))</f>
        <v>998.16039999999975</v>
      </c>
      <c r="M28" s="135">
        <f t="shared" ref="M28" ca="1" si="116">IF($A27=999,"",L28/$J28)</f>
        <v>0.26598327234066338</v>
      </c>
      <c r="N28" s="138">
        <f ca="1">IF($A27=999,"",DATEVALUE("31.12."&amp;INDIRECT("'Quelle_LDB'!Z1S18",FALSE)))</f>
        <v>36891</v>
      </c>
      <c r="O28" s="139">
        <f ca="1">IF($A27=999,"",INDIRECT("'Quelle_LDB'!Z"&amp;$A27&amp;"S21",FALSE))</f>
        <v>6366033</v>
      </c>
      <c r="P28" s="170">
        <f t="shared" ref="P28" ca="1" si="117">IF($A27=999,"",L28*1000000/O28)</f>
        <v>156.79472600911743</v>
      </c>
      <c r="Q28" s="148">
        <f ca="1">IF($A27=999,"",INDIRECT("'Quelle_LDB'!Z"&amp;$A27&amp;"S22",FALSE))</f>
        <v>672.68989999999997</v>
      </c>
      <c r="R28" s="144">
        <f t="shared" ref="R28" ca="1" si="118">IF($A27=999,"",Q28/$J28)</f>
        <v>0.17925401656137996</v>
      </c>
      <c r="S28" s="149">
        <f ca="1">IF($A27=999,"",DATEVALUE("30.06."&amp;INDIRECT("'Quelle_LDB'!Z1S18",FALSE)))</f>
        <v>36707</v>
      </c>
      <c r="T28" s="145">
        <f ca="1">IF($A27=999,"",INDIRECT("'Quelle_LDB'!Z"&amp;$A27&amp;"S23",FALSE))</f>
        <v>1798668</v>
      </c>
      <c r="U28" s="173">
        <f t="shared" ref="U28" ca="1" si="119">IF($A27=999,"",Q28*1000000/T28)</f>
        <v>373.99336620210067</v>
      </c>
      <c r="V28" s="161">
        <f ca="1">IF($A27=999,"",INDIRECT("'Quelle_LDB'!Z"&amp;$A27&amp;"S24",FALSE))</f>
        <v>1407.0980999999997</v>
      </c>
      <c r="W28" s="157">
        <f t="shared" ref="W28" ca="1" si="120">IF($A27=999,"",V28/$J28)</f>
        <v>0.37495432311513255</v>
      </c>
      <c r="X28" s="162">
        <f ca="1">IF($A27=999,"",DATEVALUE("1.1."&amp;INDIRECT("'Quelle_LDB'!Z1S18",FALSE)))</f>
        <v>36526</v>
      </c>
      <c r="Y28" s="158">
        <f ca="1">IF($A27=999,"",INDIRECT("'Quelle_LDB'!Z"&amp;$A27&amp;"S25",FALSE))</f>
        <v>3426659</v>
      </c>
      <c r="Z28" s="176">
        <f t="shared" ref="Z28" ca="1" si="121">IF($A27=999,"",V28*1000000/Y28)</f>
        <v>410.6326599757956</v>
      </c>
    </row>
    <row r="29" spans="1:26" s="1" customFormat="1" x14ac:dyDescent="0.2">
      <c r="B29" s="119"/>
      <c r="C29" s="119"/>
      <c r="D29" s="123"/>
      <c r="E29" s="121"/>
      <c r="F29" s="129" t="s">
        <v>116</v>
      </c>
      <c r="G29" s="131">
        <f t="shared" ref="G29:H29" ca="1" si="122">IF($A27=999,"",G27-G28)</f>
        <v>26.536699999989651</v>
      </c>
      <c r="H29" s="131">
        <f t="shared" ca="1" si="122"/>
        <v>-433.74000000001251</v>
      </c>
      <c r="I29" s="26"/>
      <c r="J29" s="131">
        <f t="shared" ref="J29" ca="1" si="123">IF($A27=999,"",J27-J28)</f>
        <v>460.27670000000217</v>
      </c>
      <c r="K29" s="26"/>
      <c r="L29" s="136">
        <f t="shared" ref="L29" ca="1" si="124">IF($A27=999,"",L27-L28)</f>
        <v>169.73209999999949</v>
      </c>
      <c r="M29" s="27"/>
      <c r="N29" s="27" t="s">
        <v>116</v>
      </c>
      <c r="O29" s="140">
        <f t="shared" ref="O29:Q29" ca="1" si="125">IF($A27=999,"",O27-O28)</f>
        <v>-57301</v>
      </c>
      <c r="P29" s="171">
        <f t="shared" ca="1" si="125"/>
        <v>28.32844929774285</v>
      </c>
      <c r="Q29" s="150">
        <f t="shared" ca="1" si="125"/>
        <v>93.60380000000066</v>
      </c>
      <c r="R29" s="144"/>
      <c r="S29" s="144" t="s">
        <v>116</v>
      </c>
      <c r="T29" s="151">
        <f t="shared" ref="T29:V29" ca="1" si="126">IF($A27=999,"",T27-T28)</f>
        <v>177935</v>
      </c>
      <c r="U29" s="174">
        <f t="shared" ca="1" si="126"/>
        <v>13.688783425315933</v>
      </c>
      <c r="V29" s="163">
        <f t="shared" ca="1" si="126"/>
        <v>137.12500000000114</v>
      </c>
      <c r="W29" s="157"/>
      <c r="X29" s="157" t="s">
        <v>116</v>
      </c>
      <c r="Y29" s="164">
        <f t="shared" ref="Y29:Z29" ca="1" si="127">IF($A27=999,"",Y27-Y28)</f>
        <v>327843</v>
      </c>
      <c r="Z29" s="177">
        <f t="shared" ca="1" si="127"/>
        <v>0.66638847323997652</v>
      </c>
    </row>
    <row r="30" spans="1:26" s="1" customFormat="1" x14ac:dyDescent="0.2">
      <c r="B30" s="119"/>
      <c r="C30" s="119"/>
      <c r="D30" s="124"/>
      <c r="E30" s="125"/>
      <c r="F30" s="130" t="s">
        <v>703</v>
      </c>
      <c r="G30" s="132">
        <f t="shared" ref="G30:H30" ca="1" si="128">IF($A27=999,"",G29/G28)</f>
        <v>1.0354868964997375E-3</v>
      </c>
      <c r="H30" s="132">
        <f t="shared" ca="1" si="128"/>
        <v>-1.9828523002561573E-2</v>
      </c>
      <c r="I30" s="26"/>
      <c r="J30" s="132">
        <f t="shared" ref="J30" ca="1" si="129">IF($A27=999,"",J29/J28)</f>
        <v>0.12265153260754726</v>
      </c>
      <c r="K30" s="75"/>
      <c r="L30" s="137">
        <f t="shared" ref="L30" ca="1" si="130">IF($A27=999,"",L29/L28)</f>
        <v>0.17004491462494359</v>
      </c>
      <c r="M30" s="77"/>
      <c r="N30" s="78" t="s">
        <v>703</v>
      </c>
      <c r="O30" s="137">
        <f t="shared" ref="O30:Q30" ca="1" si="131">IF($A27=999,"",O29/O28)</f>
        <v>-9.0010529320221876E-3</v>
      </c>
      <c r="P30" s="137">
        <f t="shared" ca="1" si="131"/>
        <v>0.18067220766147188</v>
      </c>
      <c r="Q30" s="152">
        <f t="shared" ca="1" si="131"/>
        <v>0.13914851404785572</v>
      </c>
      <c r="R30" s="153"/>
      <c r="S30" s="154" t="s">
        <v>703</v>
      </c>
      <c r="T30" s="152">
        <f t="shared" ref="T30:V30" ca="1" si="132">IF($A27=999,"",T29/T28)</f>
        <v>9.8925983005201626E-2</v>
      </c>
      <c r="U30" s="152">
        <f t="shared" ca="1" si="132"/>
        <v>3.6601674420927321E-2</v>
      </c>
      <c r="V30" s="165">
        <f t="shared" ca="1" si="132"/>
        <v>9.7452338255592241E-2</v>
      </c>
      <c r="W30" s="166"/>
      <c r="X30" s="167" t="s">
        <v>703</v>
      </c>
      <c r="Y30" s="165">
        <f t="shared" ref="Y30:Z30" ca="1" si="133">IF($A27=999,"",Y29/Y28)</f>
        <v>9.567424129450873E-2</v>
      </c>
      <c r="Z30" s="165">
        <f t="shared" ca="1" si="133"/>
        <v>1.6228335887341651E-3</v>
      </c>
    </row>
    <row r="31" spans="1:26" s="1" customFormat="1" x14ac:dyDescent="0.2">
      <c r="B31" s="119"/>
      <c r="C31" s="119"/>
      <c r="D31" s="124"/>
      <c r="E31" s="121"/>
      <c r="F31" s="126">
        <f ca="1">IF($A27=999,"",DATEVALUE("31.12."&amp;INDIRECT("'Quelle_LDB'!Z1S26",FALSE)))</f>
        <v>35064</v>
      </c>
      <c r="G31" s="74">
        <f ca="1">IF($A27=999,"",INDIRECT("'Quelle_LDB'!Z"&amp;$A27&amp;"S26",FALSE))</f>
        <v>25625.094100000013</v>
      </c>
      <c r="H31" s="74">
        <f t="shared" ref="H31" ca="1" si="134">IF($A27=999,"",G31-J31)</f>
        <v>22055.878700000016</v>
      </c>
      <c r="I31" s="26">
        <f t="shared" ref="I31" ca="1" si="135">IF($A27=999,"",H31/G31)</f>
        <v>0.86071405685101487</v>
      </c>
      <c r="J31" s="141">
        <f ca="1">IF($A27=999,"",INDIRECT("'Quelle_LDB'!Z"&amp;$A27&amp;"S27",FALSE))</f>
        <v>3569.2153999999991</v>
      </c>
      <c r="K31" s="26">
        <f t="shared" ref="K31" ca="1" si="136">IF($A27=999,"",J31/G31)</f>
        <v>0.13928594314898524</v>
      </c>
      <c r="L31" s="142">
        <f ca="1">IF($A27=999,"",INDIRECT("'Quelle_LDB'!Z"&amp;$A27&amp;"S28",FALSE))</f>
        <v>949.33470000000045</v>
      </c>
      <c r="M31" s="135">
        <f t="shared" ref="M31" ca="1" si="137">IF($A27=999,"",L31/$J31)</f>
        <v>0.26597853970931556</v>
      </c>
      <c r="N31" s="138">
        <f ca="1">IF($A27=999,"",DATEVALUE("31.12."&amp;INDIRECT("'Quelle_LDB'!Z1S26",FALSE)))</f>
        <v>35064</v>
      </c>
      <c r="O31" s="139">
        <f ca="1">IF($A27=999,"",INDIRECT("'Quelle_LDB'!Z"&amp;$A27&amp;"S29",FALSE))</f>
        <v>6173934</v>
      </c>
      <c r="P31" s="170">
        <f t="shared" ref="P31" ca="1" si="138">IF($A27=999,"",L31*1000000/O31)</f>
        <v>153.76495764289032</v>
      </c>
      <c r="Q31" s="148">
        <f ca="1">IF($A27=999,"",INDIRECT("'Quelle_LDB'!Z"&amp;$A27&amp;"S30",FALSE))</f>
        <v>615.65290000000005</v>
      </c>
      <c r="R31" s="144">
        <f t="shared" ref="R31" ca="1" si="139">IF($A27=999,"",Q31/$J31)</f>
        <v>0.17248970179832807</v>
      </c>
      <c r="S31" s="149">
        <f ca="1">IF($A27=999,"",DATEVALUE("30.06."&amp;INDIRECT("'Quelle_LDB'!Z1S26",FALSE)))</f>
        <v>34880</v>
      </c>
      <c r="T31" s="145">
        <f ca="1">IF($A27=999,"",INDIRECT("'Quelle_LDB'!Z"&amp;$A27&amp;"S31",FALSE))</f>
        <v>1761209</v>
      </c>
      <c r="U31" s="173">
        <f t="shared" ref="U31" ca="1" si="140">IF($A27=999,"",Q31*1000000/T31)</f>
        <v>349.56265837842074</v>
      </c>
      <c r="V31" s="161">
        <f ca="1">IF($A27=999,"",INDIRECT("'Quelle_LDB'!Z"&amp;$A27&amp;"S32",FALSE))</f>
        <v>1370.7931000000001</v>
      </c>
      <c r="W31" s="157">
        <f t="shared" ref="W31" ca="1" si="141">IF($A27=999,"",V31/$J31)</f>
        <v>0.38406006541381627</v>
      </c>
      <c r="X31" s="162">
        <f ca="1">IF($A27=999,"",DATEVALUE("1.1."&amp;INDIRECT("'Quelle_LDB'!Z1S26",FALSE)))</f>
        <v>34700</v>
      </c>
      <c r="Y31" s="158">
        <f ca="1">IF($A27=999,"",INDIRECT("'Quelle_LDB'!Z"&amp;$A27&amp;"S33",FALSE))</f>
        <v>3189742</v>
      </c>
      <c r="Z31" s="176">
        <f t="shared" ref="Z31" ca="1" si="142">IF($A27=999,"",V31*1000000/Y31)</f>
        <v>429.7504625765971</v>
      </c>
    </row>
    <row r="32" spans="1:26" s="1" customFormat="1" x14ac:dyDescent="0.2">
      <c r="B32" s="119"/>
      <c r="C32" s="119"/>
      <c r="D32" s="123"/>
      <c r="E32" s="121"/>
      <c r="F32" s="129" t="s">
        <v>116</v>
      </c>
      <c r="G32" s="131">
        <f t="shared" ref="G32:H32" ca="1" si="143">IF($A27=999,"",G27-G31)</f>
        <v>28.710399999970832</v>
      </c>
      <c r="H32" s="131">
        <f t="shared" ca="1" si="143"/>
        <v>-615.06960000003164</v>
      </c>
      <c r="I32" s="26"/>
      <c r="J32" s="131">
        <f t="shared" ref="J32" ca="1" si="144">IF($A27=999,"",J27-J31)</f>
        <v>643.78000000000156</v>
      </c>
      <c r="K32" s="26"/>
      <c r="L32" s="136">
        <f t="shared" ref="L32" ca="1" si="145">IF($A27=999,"",L27-L31)</f>
        <v>218.55779999999879</v>
      </c>
      <c r="M32" s="27"/>
      <c r="N32" s="27" t="s">
        <v>116</v>
      </c>
      <c r="O32" s="140">
        <f t="shared" ref="O32:Q32" ca="1" si="146">IF($A27=999,"",O27-O31)</f>
        <v>134798</v>
      </c>
      <c r="P32" s="171">
        <f t="shared" ca="1" si="146"/>
        <v>31.358217663969953</v>
      </c>
      <c r="Q32" s="150">
        <f t="shared" ca="1" si="146"/>
        <v>150.64080000000058</v>
      </c>
      <c r="R32" s="144"/>
      <c r="S32" s="144" t="s">
        <v>116</v>
      </c>
      <c r="T32" s="151">
        <f t="shared" ref="T32:V32" ca="1" si="147">IF($A27=999,"",T27-T31)</f>
        <v>215394</v>
      </c>
      <c r="U32" s="174">
        <f t="shared" ca="1" si="147"/>
        <v>38.119491248995871</v>
      </c>
      <c r="V32" s="163">
        <f t="shared" ca="1" si="147"/>
        <v>173.43000000000075</v>
      </c>
      <c r="W32" s="157"/>
      <c r="X32" s="157" t="s">
        <v>116</v>
      </c>
      <c r="Y32" s="164">
        <f t="shared" ref="Y32:Z32" ca="1" si="148">IF($A27=999,"",Y27-Y31)</f>
        <v>564760</v>
      </c>
      <c r="Z32" s="177">
        <f t="shared" ca="1" si="148"/>
        <v>-18.45141412756152</v>
      </c>
    </row>
    <row r="33" spans="1:26" s="1" customFormat="1" x14ac:dyDescent="0.2">
      <c r="B33" s="119"/>
      <c r="C33" s="119"/>
      <c r="D33" s="124"/>
      <c r="E33" s="125"/>
      <c r="F33" s="130" t="s">
        <v>703</v>
      </c>
      <c r="G33" s="132">
        <f t="shared" ref="G33:H33" ca="1" si="149">IF($A27=999,"",G32/G31)</f>
        <v>1.1204017393235961E-3</v>
      </c>
      <c r="H33" s="132">
        <f t="shared" ca="1" si="149"/>
        <v>-2.7886878068477554E-2</v>
      </c>
      <c r="I33" s="26"/>
      <c r="J33" s="132">
        <f t="shared" ref="J33" ca="1" si="150">IF($A27=999,"",J32/J31)</f>
        <v>0.18037017323191021</v>
      </c>
      <c r="K33" s="75" t="str">
        <f t="shared" ref="K33" ca="1" si="151">IF(ISERROR((J33-I34)/I34),"",(J33-I34)/I34)</f>
        <v/>
      </c>
      <c r="L33" s="137">
        <f t="shared" ref="L33" ca="1" si="152">IF($A27=999,"",L32/L31)</f>
        <v>0.23022207025614747</v>
      </c>
      <c r="M33" s="77"/>
      <c r="N33" s="78" t="s">
        <v>703</v>
      </c>
      <c r="O33" s="137">
        <f t="shared" ref="O33:Q33" ca="1" si="153">IF($A27=999,"",O32/O31)</f>
        <v>2.1833404762668342E-2</v>
      </c>
      <c r="P33" s="137">
        <f t="shared" ca="1" si="153"/>
        <v>0.20393604722863767</v>
      </c>
      <c r="Q33" s="152">
        <f t="shared" ca="1" si="153"/>
        <v>0.24468462667844262</v>
      </c>
      <c r="R33" s="153"/>
      <c r="S33" s="154" t="s">
        <v>703</v>
      </c>
      <c r="T33" s="152">
        <f t="shared" ref="T33:V33" ca="1" si="154">IF($A27=999,"",T32/T31)</f>
        <v>0.12229894350982762</v>
      </c>
      <c r="U33" s="152">
        <f t="shared" ca="1" si="154"/>
        <v>0.10904909416190969</v>
      </c>
      <c r="V33" s="165">
        <f t="shared" ca="1" si="154"/>
        <v>0.12651799895987276</v>
      </c>
      <c r="W33" s="166"/>
      <c r="X33" s="167" t="s">
        <v>703</v>
      </c>
      <c r="Y33" s="165">
        <f t="shared" ref="Y33:Z33" ca="1" si="155">IF($A27=999,"",Y32/Y31)</f>
        <v>0.1770550721657112</v>
      </c>
      <c r="Z33" s="165">
        <f t="shared" ca="1" si="155"/>
        <v>-4.2935181539851888E-2</v>
      </c>
    </row>
    <row r="34" spans="1:26" s="1" customFormat="1" x14ac:dyDescent="0.2">
      <c r="B34" s="119"/>
      <c r="C34" s="119"/>
      <c r="D34" s="124"/>
      <c r="E34" s="121"/>
      <c r="F34" s="74"/>
      <c r="G34" s="26"/>
      <c r="H34" s="26"/>
      <c r="I34" s="74"/>
      <c r="J34" s="26"/>
      <c r="K34" s="26"/>
      <c r="L34" s="76"/>
      <c r="M34" s="135"/>
      <c r="N34" s="27"/>
      <c r="O34" s="135"/>
      <c r="P34" s="135"/>
      <c r="Q34" s="155"/>
      <c r="R34" s="144"/>
      <c r="S34" s="144"/>
      <c r="T34" s="144"/>
      <c r="U34" s="144"/>
      <c r="V34" s="168"/>
      <c r="W34" s="157"/>
      <c r="X34" s="157"/>
      <c r="Y34" s="157"/>
      <c r="Z34" s="157"/>
    </row>
    <row r="35" spans="1:26" s="1" customFormat="1" x14ac:dyDescent="0.2">
      <c r="A35" s="118">
        <f ca="1">INDIRECT("Zuordnungen!Z"&amp;Zuordnungen!$D$10+1&amp;"S1",FALSE)</f>
        <v>23</v>
      </c>
      <c r="B35" s="120" t="str">
        <f ca="1">IF($A35=999,"",INDIRECT("'Quelle_LDB'!Z"&amp;$A35&amp;"S2",FALSE))</f>
        <v>Ballungsrand NRW</v>
      </c>
      <c r="C35" s="120" t="str">
        <f ca="1">IF($A35=999,"",INDIRECT("'Quelle_LDB'!Z"&amp;$A35&amp;"S3",FALSE))</f>
        <v>Br</v>
      </c>
      <c r="D35" s="120">
        <f ca="1">IF($A35=999,"",INDIRECT("'Quelle_LDB'!Z"&amp;$A35&amp;"S4",FALSE))</f>
        <v>0</v>
      </c>
      <c r="E35" s="120">
        <f ca="1">IF($A35=999,"",INDIRECT("'Quelle_LDB'!Z"&amp;$A35&amp;"S5",FALSE))</f>
        <v>0</v>
      </c>
      <c r="F35" s="126">
        <f ca="1">IF($A35=999,"",DATEVALUE("31.12."&amp;INDIRECT("'Quelle_LDB'!Z"&amp;$A35&amp;"S6",FALSE)))</f>
        <v>42369</v>
      </c>
      <c r="G35" s="74">
        <f ca="1">IF($A35=999,"",INDIRECT("'Quelle_LDB'!Z"&amp;$A35&amp;"S7",FALSE))</f>
        <v>4080.3252999999986</v>
      </c>
      <c r="H35" s="74">
        <f t="shared" ref="H35" ca="1" si="156">IF($A35=999,"",G35-J35)</f>
        <v>2771.8864999999987</v>
      </c>
      <c r="I35" s="26">
        <f t="shared" ref="I35" ca="1" si="157">IF($A35=999,"",H35/G35)</f>
        <v>0.67932978284844092</v>
      </c>
      <c r="J35" s="141">
        <f ca="1">IF($A35=999,"",INDIRECT("'Quelle_LDB'!Z"&amp;$A35&amp;"S8",FALSE))</f>
        <v>1308.4388000000001</v>
      </c>
      <c r="K35" s="26">
        <f t="shared" ref="K35" ca="1" si="158">IF($A35=999,"",J35/G35)</f>
        <v>0.32067021715155913</v>
      </c>
      <c r="L35" s="142">
        <f ca="1">IF($A35=999,"",INDIRECT("'Quelle_LDB'!Z"&amp;$A35&amp;"S9",FALSE))</f>
        <v>431.39350000000002</v>
      </c>
      <c r="M35" s="135">
        <f t="shared" ref="M35" ca="1" si="159">IF($A35=999,"",L35/$J35)</f>
        <v>0.32970093824793334</v>
      </c>
      <c r="N35" s="138">
        <f ca="1">IF($A35=999,"",DATEVALUE("31.12."&amp;INDIRECT("'Quelle_LDB'!Z"&amp;$A35&amp;"S10",FALSE)))</f>
        <v>42369</v>
      </c>
      <c r="O35" s="139">
        <f ca="1">IF($A35=999,"",INDIRECT("'Quelle_LDB'!Z"&amp;$A35&amp;"S11",FALSE))</f>
        <v>3368277</v>
      </c>
      <c r="P35" s="170">
        <f t="shared" ref="P35" ca="1" si="160">IF($A35=999,"",L35*1000000/O35)</f>
        <v>128.07542253799198</v>
      </c>
      <c r="Q35" s="148">
        <f ca="1">IF($A35=999,"",INDIRECT("'Quelle_LDB'!Z"&amp;$A35&amp;"S12",FALSE))</f>
        <v>240.76380000000006</v>
      </c>
      <c r="R35" s="144">
        <f t="shared" ref="R35" ca="1" si="161">IF($A35=999,"",Q35/$J35)</f>
        <v>0.18400845343320607</v>
      </c>
      <c r="S35" s="149">
        <f ca="1">IF($A35=999,"",DATEVALUE("30.06."&amp;INDIRECT("'Quelle_LDB'!Z"&amp;$A35&amp;"S13",FALSE)))</f>
        <v>41820</v>
      </c>
      <c r="T35" s="145">
        <f ca="1">IF($A35=999,"",INDIRECT("'Quelle_LDB'!Z"&amp;$A35&amp;"S14",FALSE))</f>
        <v>1003902</v>
      </c>
      <c r="U35" s="173">
        <f t="shared" ref="U35" ca="1" si="162">IF($A35=999,"",Q35*1000000/T35)</f>
        <v>239.82799117842185</v>
      </c>
      <c r="V35" s="161">
        <f ca="1">IF($A35=999,"",INDIRECT("'Quelle_LDB'!Z"&amp;$A35&amp;"S15",FALSE))</f>
        <v>345.11959999999988</v>
      </c>
      <c r="W35" s="157">
        <f t="shared" ref="W35" ca="1" si="163">IF($A35=999,"",V35/$J35)</f>
        <v>0.26376441909243281</v>
      </c>
      <c r="X35" s="162">
        <f ca="1">IF($A35=999,"",DATEVALUE("1.1."&amp;INDIRECT("'Quelle_LDB'!Z"&amp;$A35&amp;"S16",FALSE)))</f>
        <v>42370</v>
      </c>
      <c r="Y35" s="158">
        <f ca="1">IF($A35=999,"",INDIRECT("'Quelle_LDB'!Z"&amp;$A35&amp;"S17",FALSE))</f>
        <v>1916551</v>
      </c>
      <c r="Z35" s="176">
        <f t="shared" ref="Z35" ca="1" si="164">IF($A35=999,"",V35*1000000/Y35)</f>
        <v>180.07326703020158</v>
      </c>
    </row>
    <row r="36" spans="1:26" s="1" customFormat="1" x14ac:dyDescent="0.2">
      <c r="B36" s="119"/>
      <c r="C36" s="119"/>
      <c r="D36" s="124"/>
      <c r="E36" s="121"/>
      <c r="F36" s="126">
        <f ca="1">IF($A35=999,"",DATEVALUE("31.12."&amp;INDIRECT("'Quelle_LDB'!Z1S18",FALSE)))</f>
        <v>36891</v>
      </c>
      <c r="G36" s="74">
        <f ca="1">IF($A35=999,"",INDIRECT("'Quelle_LDB'!Z"&amp;$A35&amp;"S18",FALSE))</f>
        <v>4079.0746999999997</v>
      </c>
      <c r="H36" s="74">
        <f t="shared" ref="H36" ca="1" si="165">IF($A35=999,"",G36-J36)</f>
        <v>2879.7219999999998</v>
      </c>
      <c r="I36" s="26">
        <f t="shared" ref="I36" ca="1" si="166">IF($A35=999,"",H36/G36)</f>
        <v>0.70597432304929353</v>
      </c>
      <c r="J36" s="141">
        <f ca="1">IF($A35=999,"",INDIRECT("'Quelle_LDB'!Z"&amp;$A35&amp;"S19",FALSE))</f>
        <v>1199.3526999999997</v>
      </c>
      <c r="K36" s="26">
        <f t="shared" ref="K36" ca="1" si="167">IF($A35=999,"",J36/G36)</f>
        <v>0.29402567695070642</v>
      </c>
      <c r="L36" s="142">
        <f ca="1">IF($A35=999,"",INDIRECT("'Quelle_LDB'!Z"&amp;$A35&amp;"S20",FALSE))</f>
        <v>390.81350000000003</v>
      </c>
      <c r="M36" s="135">
        <f t="shared" ref="M36" ca="1" si="168">IF($A35=999,"",L36/$J36)</f>
        <v>0.32585368757664041</v>
      </c>
      <c r="N36" s="138">
        <f ca="1">IF($A35=999,"",DATEVALUE("31.12."&amp;INDIRECT("'Quelle_LDB'!Z1S18",FALSE)))</f>
        <v>36891</v>
      </c>
      <c r="O36" s="139">
        <f ca="1">IF($A35=999,"",INDIRECT("'Quelle_LDB'!Z"&amp;$A35&amp;"S21",FALSE))</f>
        <v>3459717</v>
      </c>
      <c r="P36" s="170">
        <f t="shared" ref="P36" ca="1" si="169">IF($A35=999,"",L36*1000000/O36)</f>
        <v>112.96111791802626</v>
      </c>
      <c r="Q36" s="148">
        <f ca="1">IF($A35=999,"",INDIRECT("'Quelle_LDB'!Z"&amp;$A35&amp;"S22",FALSE))</f>
        <v>225.41629999999998</v>
      </c>
      <c r="R36" s="144">
        <f t="shared" ref="R36" ca="1" si="170">IF($A35=999,"",Q36/$J36)</f>
        <v>0.18794829911167918</v>
      </c>
      <c r="S36" s="149">
        <f ca="1">IF($A35=999,"",DATEVALUE("30.06."&amp;INDIRECT("'Quelle_LDB'!Z1S18",FALSE)))</f>
        <v>36707</v>
      </c>
      <c r="T36" s="145">
        <f ca="1">IF($A35=999,"",INDIRECT("'Quelle_LDB'!Z"&amp;$A35&amp;"S23",FALSE))</f>
        <v>964764</v>
      </c>
      <c r="U36" s="173">
        <f t="shared" ref="U36" ca="1" si="171">IF($A35=999,"",Q36*1000000/T36)</f>
        <v>233.64916186756551</v>
      </c>
      <c r="V36" s="161">
        <f ca="1">IF($A35=999,"",INDIRECT("'Quelle_LDB'!Z"&amp;$A35&amp;"S24",FALSE))</f>
        <v>319.72589999999985</v>
      </c>
      <c r="W36" s="157">
        <f t="shared" ref="W36" ca="1" si="172">IF($A35=999,"",V36/$J36)</f>
        <v>0.2665820488001569</v>
      </c>
      <c r="X36" s="162">
        <f ca="1">IF($A35=999,"",DATEVALUE("1.1."&amp;INDIRECT("'Quelle_LDB'!Z1S18",FALSE)))</f>
        <v>36526</v>
      </c>
      <c r="Y36" s="158">
        <f ca="1">IF($A35=999,"",INDIRECT("'Quelle_LDB'!Z"&amp;$A35&amp;"S25",FALSE))</f>
        <v>1799144</v>
      </c>
      <c r="Z36" s="176">
        <f t="shared" ref="Z36" ca="1" si="173">IF($A35=999,"",V36*1000000/Y36)</f>
        <v>177.71001098300073</v>
      </c>
    </row>
    <row r="37" spans="1:26" s="1" customFormat="1" x14ac:dyDescent="0.2">
      <c r="B37" s="119"/>
      <c r="C37" s="119"/>
      <c r="D37" s="123"/>
      <c r="E37" s="121"/>
      <c r="F37" s="129" t="s">
        <v>116</v>
      </c>
      <c r="G37" s="131">
        <f t="shared" ref="G37:H37" ca="1" si="174">IF($A35=999,"",G35-G36)</f>
        <v>1.2505999999989399</v>
      </c>
      <c r="H37" s="131">
        <f t="shared" ca="1" si="174"/>
        <v>-107.83550000000105</v>
      </c>
      <c r="I37" s="26"/>
      <c r="J37" s="131">
        <f t="shared" ref="J37" ca="1" si="175">IF($A35=999,"",J35-J36)</f>
        <v>109.08610000000044</v>
      </c>
      <c r="K37" s="26"/>
      <c r="L37" s="136">
        <f t="shared" ref="L37" ca="1" si="176">IF($A35=999,"",L35-L36)</f>
        <v>40.579999999999984</v>
      </c>
      <c r="M37" s="27"/>
      <c r="N37" s="27" t="s">
        <v>116</v>
      </c>
      <c r="O37" s="140">
        <f t="shared" ref="O37:Q37" ca="1" si="177">IF($A35=999,"",O35-O36)</f>
        <v>-91440</v>
      </c>
      <c r="P37" s="171">
        <f t="shared" ca="1" si="177"/>
        <v>15.114304619965722</v>
      </c>
      <c r="Q37" s="150">
        <f t="shared" ca="1" si="177"/>
        <v>15.347500000000082</v>
      </c>
      <c r="R37" s="144"/>
      <c r="S37" s="144" t="s">
        <v>116</v>
      </c>
      <c r="T37" s="151">
        <f t="shared" ref="T37:V37" ca="1" si="178">IF($A35=999,"",T35-T36)</f>
        <v>39138</v>
      </c>
      <c r="U37" s="174">
        <f t="shared" ca="1" si="178"/>
        <v>6.1788293108563437</v>
      </c>
      <c r="V37" s="163">
        <f t="shared" ca="1" si="178"/>
        <v>25.393700000000024</v>
      </c>
      <c r="W37" s="157"/>
      <c r="X37" s="157" t="s">
        <v>116</v>
      </c>
      <c r="Y37" s="164">
        <f t="shared" ref="Y37:Z37" ca="1" si="179">IF($A35=999,"",Y35-Y36)</f>
        <v>117407</v>
      </c>
      <c r="Z37" s="177">
        <f t="shared" ca="1" si="179"/>
        <v>2.3632560472008493</v>
      </c>
    </row>
    <row r="38" spans="1:26" s="1" customFormat="1" x14ac:dyDescent="0.2">
      <c r="B38" s="119"/>
      <c r="C38" s="119"/>
      <c r="D38" s="124"/>
      <c r="E38" s="125"/>
      <c r="F38" s="130" t="s">
        <v>703</v>
      </c>
      <c r="G38" s="132">
        <f t="shared" ref="G38:H38" ca="1" si="180">IF($A35=999,"",G37/G36)</f>
        <v>3.0658913895323858E-4</v>
      </c>
      <c r="H38" s="132">
        <f t="shared" ca="1" si="180"/>
        <v>-3.7446496571544426E-2</v>
      </c>
      <c r="I38" s="26"/>
      <c r="J38" s="132">
        <f t="shared" ref="J38" ca="1" si="181">IF($A35=999,"",J37/J36)</f>
        <v>9.0954145515327114E-2</v>
      </c>
      <c r="K38" s="75"/>
      <c r="L38" s="137">
        <f t="shared" ref="L38" ca="1" si="182">IF($A35=999,"",L37/L36)</f>
        <v>0.10383469353028997</v>
      </c>
      <c r="M38" s="77"/>
      <c r="N38" s="78" t="s">
        <v>703</v>
      </c>
      <c r="O38" s="137">
        <f t="shared" ref="O38:Q38" ca="1" si="183">IF($A35=999,"",O37/O36)</f>
        <v>-2.6429907417282975E-2</v>
      </c>
      <c r="P38" s="137">
        <f t="shared" ca="1" si="183"/>
        <v>0.13380094760512096</v>
      </c>
      <c r="Q38" s="152">
        <f t="shared" ca="1" si="183"/>
        <v>6.8085138474902135E-2</v>
      </c>
      <c r="R38" s="153"/>
      <c r="S38" s="154" t="s">
        <v>703</v>
      </c>
      <c r="T38" s="152">
        <f t="shared" ref="T38:V38" ca="1" si="184">IF($A35=999,"",T37/T36)</f>
        <v>4.0567434108237869E-2</v>
      </c>
      <c r="U38" s="152">
        <f t="shared" ca="1" si="184"/>
        <v>2.6444902525944267E-2</v>
      </c>
      <c r="V38" s="165">
        <f t="shared" ca="1" si="184"/>
        <v>7.9423343557716269E-2</v>
      </c>
      <c r="W38" s="166"/>
      <c r="X38" s="167" t="s">
        <v>703</v>
      </c>
      <c r="Y38" s="165">
        <f t="shared" ref="Y38:Z38" ca="1" si="185">IF($A35=999,"",Y37/Y36)</f>
        <v>6.5257144508721929E-2</v>
      </c>
      <c r="Z38" s="165">
        <f t="shared" ca="1" si="185"/>
        <v>1.3298384453011554E-2</v>
      </c>
    </row>
    <row r="39" spans="1:26" s="1" customFormat="1" x14ac:dyDescent="0.2">
      <c r="B39" s="119"/>
      <c r="C39" s="119"/>
      <c r="D39" s="124"/>
      <c r="E39" s="121"/>
      <c r="F39" s="126">
        <f ca="1">IF($A35=999,"",DATEVALUE("31.12."&amp;INDIRECT("'Quelle_LDB'!Z1S26",FALSE)))</f>
        <v>35064</v>
      </c>
      <c r="G39" s="74">
        <f ca="1">IF($A35=999,"",INDIRECT("'Quelle_LDB'!Z"&amp;$A35&amp;"S26",FALSE))</f>
        <v>4077.8903999999993</v>
      </c>
      <c r="H39" s="74">
        <f t="shared" ref="H39" ca="1" si="186">IF($A35=999,"",G39-J39)</f>
        <v>2924.4394999999995</v>
      </c>
      <c r="I39" s="26">
        <f t="shared" ref="I39" ca="1" si="187">IF($A35=999,"",H39/G39)</f>
        <v>0.71714519350495542</v>
      </c>
      <c r="J39" s="141">
        <f ca="1">IF($A35=999,"",INDIRECT("'Quelle_LDB'!Z"&amp;$A35&amp;"S27",FALSE))</f>
        <v>1153.4508999999998</v>
      </c>
      <c r="K39" s="26">
        <f t="shared" ref="K39" ca="1" si="188">IF($A35=999,"",J39/G39)</f>
        <v>0.28285480649504458</v>
      </c>
      <c r="L39" s="142">
        <f ca="1">IF($A35=999,"",INDIRECT("'Quelle_LDB'!Z"&amp;$A35&amp;"S28",FALSE))</f>
        <v>376.80879999999991</v>
      </c>
      <c r="M39" s="135">
        <f t="shared" ref="M39" ca="1" si="189">IF($A35=999,"",L39/$J39)</f>
        <v>0.32667953182922649</v>
      </c>
      <c r="N39" s="138">
        <f ca="1">IF($A35=999,"",DATEVALUE("31.12."&amp;INDIRECT("'Quelle_LDB'!Z1S26",FALSE)))</f>
        <v>35064</v>
      </c>
      <c r="O39" s="139">
        <f ca="1">IF($A35=999,"",INDIRECT("'Quelle_LDB'!Z"&amp;$A35&amp;"S29",FALSE))</f>
        <v>3406064</v>
      </c>
      <c r="P39" s="170">
        <f t="shared" ref="P39" ca="1" si="190">IF($A35=999,"",L39*1000000/O39)</f>
        <v>110.62880791435506</v>
      </c>
      <c r="Q39" s="148">
        <f ca="1">IF($A35=999,"",INDIRECT("'Quelle_LDB'!Z"&amp;$A35&amp;"S30",FALSE))</f>
        <v>211.25209999999993</v>
      </c>
      <c r="R39" s="144">
        <f t="shared" ref="R39" ca="1" si="191">IF($A35=999,"",Q39/$J39)</f>
        <v>0.18314789125397532</v>
      </c>
      <c r="S39" s="149">
        <f ca="1">IF($A35=999,"",DATEVALUE("30.06."&amp;INDIRECT("'Quelle_LDB'!Z1S26",FALSE)))</f>
        <v>34880</v>
      </c>
      <c r="T39" s="145">
        <f ca="1">IF($A35=999,"",INDIRECT("'Quelle_LDB'!Z"&amp;$A35&amp;"S31",FALSE))</f>
        <v>954412</v>
      </c>
      <c r="U39" s="173">
        <f t="shared" ref="U39" ca="1" si="192">IF($A35=999,"",Q39*1000000/T39)</f>
        <v>221.34266962276243</v>
      </c>
      <c r="V39" s="161">
        <f ca="1">IF($A35=999,"",INDIRECT("'Quelle_LDB'!Z"&amp;$A35&amp;"S32",FALSE))</f>
        <v>312.75319999999999</v>
      </c>
      <c r="W39" s="157">
        <f t="shared" ref="W39" ca="1" si="193">IF($A35=999,"",V39/$J39)</f>
        <v>0.2711456551813346</v>
      </c>
      <c r="X39" s="162">
        <f ca="1">IF($A35=999,"",DATEVALUE("1.1."&amp;INDIRECT("'Quelle_LDB'!Z1S26",FALSE)))</f>
        <v>34700</v>
      </c>
      <c r="Y39" s="158">
        <f ca="1">IF($A35=999,"",INDIRECT("'Quelle_LDB'!Z"&amp;$A35&amp;"S33",FALSE))</f>
        <v>1709330</v>
      </c>
      <c r="Z39" s="176">
        <f t="shared" ref="Z39" ca="1" si="194">IF($A35=999,"",V39*1000000/Y39)</f>
        <v>182.96829752008097</v>
      </c>
    </row>
    <row r="40" spans="1:26" s="1" customFormat="1" x14ac:dyDescent="0.2">
      <c r="B40" s="119"/>
      <c r="C40" s="119"/>
      <c r="D40" s="123"/>
      <c r="E40" s="121"/>
      <c r="F40" s="129" t="s">
        <v>116</v>
      </c>
      <c r="G40" s="131">
        <f t="shared" ref="G40:H40" ca="1" si="195">IF($A35=999,"",G35-G39)</f>
        <v>2.4348999999992884</v>
      </c>
      <c r="H40" s="131">
        <f t="shared" ca="1" si="195"/>
        <v>-152.55300000000079</v>
      </c>
      <c r="I40" s="26"/>
      <c r="J40" s="131">
        <f t="shared" ref="J40" ca="1" si="196">IF($A35=999,"",J35-J39)</f>
        <v>154.98790000000031</v>
      </c>
      <c r="K40" s="26"/>
      <c r="L40" s="136">
        <f t="shared" ref="L40" ca="1" si="197">IF($A35=999,"",L35-L39)</f>
        <v>54.584700000000112</v>
      </c>
      <c r="M40" s="27"/>
      <c r="N40" s="27" t="s">
        <v>116</v>
      </c>
      <c r="O40" s="140">
        <f t="shared" ref="O40:Q40" ca="1" si="198">IF($A35=999,"",O35-O39)</f>
        <v>-37787</v>
      </c>
      <c r="P40" s="171">
        <f t="shared" ca="1" si="198"/>
        <v>17.446614623636918</v>
      </c>
      <c r="Q40" s="150">
        <f t="shared" ca="1" si="198"/>
        <v>29.511700000000133</v>
      </c>
      <c r="R40" s="144"/>
      <c r="S40" s="144" t="s">
        <v>116</v>
      </c>
      <c r="T40" s="151">
        <f t="shared" ref="T40:V40" ca="1" si="199">IF($A35=999,"",T35-T39)</f>
        <v>49490</v>
      </c>
      <c r="U40" s="174">
        <f t="shared" ca="1" si="199"/>
        <v>18.485321555659425</v>
      </c>
      <c r="V40" s="163">
        <f t="shared" ca="1" si="199"/>
        <v>32.366399999999885</v>
      </c>
      <c r="W40" s="157"/>
      <c r="X40" s="157" t="s">
        <v>116</v>
      </c>
      <c r="Y40" s="164">
        <f t="shared" ref="Y40:Z40" ca="1" si="200">IF($A35=999,"",Y35-Y39)</f>
        <v>207221</v>
      </c>
      <c r="Z40" s="177">
        <f t="shared" ca="1" si="200"/>
        <v>-2.8950304898793888</v>
      </c>
    </row>
    <row r="41" spans="1:26" s="1" customFormat="1" x14ac:dyDescent="0.2">
      <c r="B41" s="119"/>
      <c r="C41" s="119"/>
      <c r="D41" s="124"/>
      <c r="E41" s="125"/>
      <c r="F41" s="130" t="s">
        <v>703</v>
      </c>
      <c r="G41" s="132">
        <f t="shared" ref="G41:H41" ca="1" si="201">IF($A35=999,"",G40/G39)</f>
        <v>5.9709795044989163E-4</v>
      </c>
      <c r="H41" s="132">
        <f t="shared" ca="1" si="201"/>
        <v>-5.2164867831938674E-2</v>
      </c>
      <c r="I41" s="26"/>
      <c r="J41" s="132">
        <f t="shared" ref="J41" ca="1" si="202">IF($A35=999,"",J40/J39)</f>
        <v>0.13436887517275364</v>
      </c>
      <c r="K41" s="75" t="str">
        <f t="shared" ref="K41" ca="1" si="203">IF(ISERROR((J41-I42)/I42),"",(J41-I42)/I42)</f>
        <v/>
      </c>
      <c r="L41" s="137">
        <f t="shared" ref="L41" ca="1" si="204">IF($A35=999,"",L40/L39)</f>
        <v>0.1448604703499497</v>
      </c>
      <c r="M41" s="77"/>
      <c r="N41" s="78" t="s">
        <v>703</v>
      </c>
      <c r="O41" s="137">
        <f t="shared" ref="O41:Q41" ca="1" si="205">IF($A35=999,"",O40/O39)</f>
        <v>-1.1094036988148197E-2</v>
      </c>
      <c r="P41" s="137">
        <f t="shared" ca="1" si="205"/>
        <v>0.15770408225987098</v>
      </c>
      <c r="Q41" s="152">
        <f t="shared" ca="1" si="205"/>
        <v>0.13969896630613443</v>
      </c>
      <c r="R41" s="153"/>
      <c r="S41" s="154" t="s">
        <v>703</v>
      </c>
      <c r="T41" s="152">
        <f t="shared" ref="T41:V41" ca="1" si="206">IF($A35=999,"",T40/T39)</f>
        <v>5.1853916338017544E-2</v>
      </c>
      <c r="U41" s="152">
        <f t="shared" ca="1" si="206"/>
        <v>8.3514496265741395E-2</v>
      </c>
      <c r="V41" s="165">
        <f t="shared" ca="1" si="206"/>
        <v>0.1034886293729365</v>
      </c>
      <c r="W41" s="166"/>
      <c r="X41" s="167" t="s">
        <v>703</v>
      </c>
      <c r="Y41" s="165">
        <f t="shared" ref="Y41:Z41" ca="1" si="207">IF($A35=999,"",Y40/Y39)</f>
        <v>0.1212293705720955</v>
      </c>
      <c r="Z41" s="165">
        <f t="shared" ca="1" si="207"/>
        <v>-1.5822579808185931E-2</v>
      </c>
    </row>
    <row r="42" spans="1:26" s="1" customFormat="1" x14ac:dyDescent="0.2">
      <c r="B42" s="119"/>
      <c r="C42" s="119"/>
      <c r="D42" s="124"/>
      <c r="E42" s="121"/>
      <c r="F42" s="74"/>
      <c r="G42" s="26"/>
      <c r="H42" s="26"/>
      <c r="I42" s="74"/>
      <c r="J42" s="26"/>
      <c r="K42" s="26"/>
      <c r="L42" s="76"/>
      <c r="M42" s="135"/>
      <c r="N42" s="27"/>
      <c r="O42" s="135"/>
      <c r="P42" s="135"/>
      <c r="Q42" s="155"/>
      <c r="R42" s="144"/>
      <c r="S42" s="144"/>
      <c r="T42" s="144"/>
      <c r="U42" s="144"/>
      <c r="V42" s="168"/>
      <c r="W42" s="157"/>
      <c r="X42" s="157"/>
      <c r="Y42" s="157"/>
      <c r="Z42" s="157"/>
    </row>
    <row r="43" spans="1:26" s="1" customFormat="1" x14ac:dyDescent="0.2">
      <c r="A43" s="118">
        <f ca="1">INDIRECT("Zuordnungen!Z"&amp;Zuordnungen!$D$12+1&amp;"S1",FALSE)</f>
        <v>4</v>
      </c>
      <c r="B43" s="120" t="str">
        <f ca="1">IF($A43=999,"",INDIRECT("'Quelle_LDB'!Z"&amp;$A43&amp;"S2",FALSE))</f>
        <v>Nordrhein-Westfalen</v>
      </c>
      <c r="C43" s="120" t="str">
        <f ca="1">IF($A43=999,"",INDIRECT("'Quelle_LDB'!Z"&amp;$A43&amp;"S3",FALSE))</f>
        <v>0</v>
      </c>
      <c r="D43" s="120">
        <f ca="1">IF($A43=999,"",INDIRECT("'Quelle_LDB'!Z"&amp;$A43&amp;"S4",FALSE))</f>
        <v>0</v>
      </c>
      <c r="E43" s="120">
        <f ca="1">IF($A43=999,"",INDIRECT("'Quelle_LDB'!Z"&amp;$A43&amp;"S5",FALSE))</f>
        <v>0</v>
      </c>
      <c r="F43" s="126">
        <f ca="1">IF($A43=999,"",DATEVALUE("31.12."&amp;INDIRECT("'Quelle_LDB'!Z"&amp;$A43&amp;"S6",FALSE)))</f>
        <v>42369</v>
      </c>
      <c r="G43" s="74">
        <f ca="1">IF($A43=999,"",INDIRECT("'Quelle_LDB'!Z"&amp;$A43&amp;"S7",FALSE))</f>
        <v>34112.519099999998</v>
      </c>
      <c r="H43" s="74">
        <f t="shared" ref="H43" ca="1" si="208">IF($A43=999,"",G43-J43)</f>
        <v>26284.433399999998</v>
      </c>
      <c r="I43" s="26">
        <f t="shared" ref="I43" ca="1" si="209">IF($A43=999,"",H43/G43)</f>
        <v>0.77052161767789229</v>
      </c>
      <c r="J43" s="141">
        <f ca="1">IF($A43=999,"",INDIRECT("'Quelle_LDB'!Z"&amp;$A43&amp;"S8",FALSE))</f>
        <v>7828.0856999999996</v>
      </c>
      <c r="K43" s="26">
        <f t="shared" ref="K43" ca="1" si="210">IF($A43=999,"",J43/G43)</f>
        <v>0.22947838232210765</v>
      </c>
      <c r="L43" s="142">
        <f ca="1">IF($A43=999,"",INDIRECT("'Quelle_LDB'!Z"&amp;$A43&amp;"S9",FALSE))</f>
        <v>2309.1336999999999</v>
      </c>
      <c r="M43" s="135">
        <f t="shared" ref="M43" ca="1" si="211">IF($A43=999,"",L43/$J43)</f>
        <v>0.29498063619819592</v>
      </c>
      <c r="N43" s="138">
        <f ca="1">IF($A43=999,"",DATEVALUE("31.12."&amp;INDIRECT("'Quelle_LDB'!Z"&amp;$A43&amp;"S10",FALSE)))</f>
        <v>42369</v>
      </c>
      <c r="O43" s="139">
        <f ca="1">IF($A43=999,"",INDIRECT("'Quelle_LDB'!Z"&amp;$A43&amp;"S11",FALSE))</f>
        <v>17865516</v>
      </c>
      <c r="P43" s="170">
        <f t="shared" ref="P43" ca="1" si="212">IF($A43=999,"",L43*1000000/O43)</f>
        <v>129.25088197844383</v>
      </c>
      <c r="Q43" s="148">
        <f ca="1">IF($A43=999,"",INDIRECT("'Quelle_LDB'!Z"&amp;$A43&amp;"S12",FALSE))</f>
        <v>1390.7752</v>
      </c>
      <c r="R43" s="144">
        <f t="shared" ref="R43" ca="1" si="213">IF($A43=999,"",Q43/$J43)</f>
        <v>0.17766478974546743</v>
      </c>
      <c r="S43" s="149">
        <f ca="1">IF($A43=999,"",DATEVALUE("30.06."&amp;INDIRECT("'Quelle_LDB'!Z"&amp;$A43&amp;"S13",FALSE)))</f>
        <v>41820</v>
      </c>
      <c r="T43" s="145">
        <f ca="1">IF($A43=999,"",INDIRECT("'Quelle_LDB'!Z"&amp;$A43&amp;"S14",FALSE))</f>
        <v>6284700</v>
      </c>
      <c r="U43" s="173">
        <f t="shared" ref="U43" ca="1" si="214">IF($A43=999,"",Q43*1000000/T43)</f>
        <v>221.29539993953568</v>
      </c>
      <c r="V43" s="161">
        <f ca="1">IF($A43=999,"",INDIRECT("'Quelle_LDB'!Z"&amp;$A43&amp;"S15",FALSE))</f>
        <v>2454.7599</v>
      </c>
      <c r="W43" s="157">
        <f t="shared" ref="W43" ca="1" si="215">IF($A43=999,"",V43/$J43)</f>
        <v>0.31358367729673681</v>
      </c>
      <c r="X43" s="162">
        <f ca="1">IF($A43=999,"",DATEVALUE("1.1."&amp;INDIRECT("'Quelle_LDB'!Z"&amp;$A43&amp;"S16",FALSE)))</f>
        <v>42370</v>
      </c>
      <c r="Y43" s="158">
        <f ca="1">IF($A43=999,"",INDIRECT("'Quelle_LDB'!Z"&amp;$A43&amp;"S17",FALSE))</f>
        <v>9639714</v>
      </c>
      <c r="Z43" s="176">
        <f t="shared" ref="Z43" ca="1" si="216">IF($A43=999,"",V43*1000000/Y43)</f>
        <v>254.65069814311917</v>
      </c>
    </row>
    <row r="44" spans="1:26" s="1" customFormat="1" x14ac:dyDescent="0.2">
      <c r="B44" s="119"/>
      <c r="C44" s="119"/>
      <c r="D44" s="124"/>
      <c r="E44" s="121"/>
      <c r="F44" s="126">
        <f ca="1">IF($A43=999,"",DATEVALUE("31.12."&amp;INDIRECT("'Quelle_LDB'!Z1S18",FALSE)))</f>
        <v>36891</v>
      </c>
      <c r="G44" s="74">
        <f ca="1">IF($A43=999,"",INDIRECT("'Quelle_LDB'!Z"&amp;$A43&amp;"S18",FALSE))</f>
        <v>34081.363100000002</v>
      </c>
      <c r="H44" s="74">
        <f t="shared" ref="H44" ca="1" si="217">IF($A43=999,"",G44-J44)</f>
        <v>26934.090700000001</v>
      </c>
      <c r="I44" s="26">
        <f t="shared" ref="I44" ca="1" si="218">IF($A43=999,"",H44/G44)</f>
        <v>0.79028795359420345</v>
      </c>
      <c r="J44" s="141">
        <f ca="1">IF($A43=999,"",INDIRECT("'Quelle_LDB'!Z"&amp;$A43&amp;"S19",FALSE))</f>
        <v>7147.2723999999998</v>
      </c>
      <c r="K44" s="26">
        <f t="shared" ref="K44" ca="1" si="219">IF($A43=999,"",J44/G44)</f>
        <v>0.20971204640579647</v>
      </c>
      <c r="L44" s="142">
        <f ca="1">IF($A43=999,"",INDIRECT("'Quelle_LDB'!Z"&amp;$A43&amp;"S20",FALSE))</f>
        <v>2052.1314000000002</v>
      </c>
      <c r="M44" s="135">
        <f t="shared" ref="M44" ca="1" si="220">IF($A43=999,"",L44/$J44)</f>
        <v>0.2871209162253282</v>
      </c>
      <c r="N44" s="138">
        <f ca="1">IF($A43=999,"",DATEVALUE("31.12."&amp;INDIRECT("'Quelle_LDB'!Z1S18",FALSE)))</f>
        <v>36891</v>
      </c>
      <c r="O44" s="139">
        <f ca="1">IF($A43=999,"",INDIRECT("'Quelle_LDB'!Z"&amp;$A43&amp;"S21",FALSE))</f>
        <v>18009865</v>
      </c>
      <c r="P44" s="170">
        <f t="shared" ref="P44" ca="1" si="221">IF($A43=999,"",L44*1000000/O44)</f>
        <v>113.94485189089426</v>
      </c>
      <c r="Q44" s="148">
        <f ca="1">IF($A43=999,"",INDIRECT("'Quelle_LDB'!Z"&amp;$A43&amp;"S22",FALSE))</f>
        <v>1274.3135</v>
      </c>
      <c r="R44" s="144">
        <f t="shared" ref="R44" ca="1" si="222">IF($A43=999,"",Q44/$J44)</f>
        <v>0.17829368025766026</v>
      </c>
      <c r="S44" s="149">
        <f ca="1">IF($A43=999,"",DATEVALUE("30.06."&amp;INDIRECT("'Quelle_LDB'!Z1S18",FALSE)))</f>
        <v>36707</v>
      </c>
      <c r="T44" s="145">
        <f ca="1">IF($A43=999,"",INDIRECT("'Quelle_LDB'!Z"&amp;$A43&amp;"S23",FALSE))</f>
        <v>5907280</v>
      </c>
      <c r="U44" s="173">
        <f t="shared" ref="U44" ca="1" si="223">IF($A43=999,"",Q44*1000000/T44)</f>
        <v>215.71916347286736</v>
      </c>
      <c r="V44" s="161">
        <f ca="1">IF($A43=999,"",INDIRECT("'Quelle_LDB'!Z"&amp;$A43&amp;"S24",FALSE))</f>
        <v>2268.0140000000001</v>
      </c>
      <c r="W44" s="157">
        <f t="shared" ref="W44" ca="1" si="224">IF($A43=999,"",V44/$J44)</f>
        <v>0.31732580949342298</v>
      </c>
      <c r="X44" s="162">
        <f ca="1">IF($A43=999,"",DATEVALUE("1.1."&amp;INDIRECT("'Quelle_LDB'!Z1S18",FALSE)))</f>
        <v>36526</v>
      </c>
      <c r="Y44" s="158">
        <f ca="1">IF($A43=999,"",INDIRECT("'Quelle_LDB'!Z"&amp;$A43&amp;"S25",FALSE))</f>
        <v>9154280</v>
      </c>
      <c r="Z44" s="176">
        <f t="shared" ref="Z44" ca="1" si="225">IF($A43=999,"",V44*1000000/Y44)</f>
        <v>247.75449298033269</v>
      </c>
    </row>
    <row r="45" spans="1:26" s="1" customFormat="1" x14ac:dyDescent="0.2">
      <c r="B45" s="119"/>
      <c r="C45" s="119"/>
      <c r="D45" s="123"/>
      <c r="E45" s="121"/>
      <c r="F45" s="129" t="s">
        <v>116</v>
      </c>
      <c r="G45" s="131">
        <f t="shared" ref="G45:H45" ca="1" si="226">IF($A43=999,"",G43-G44)</f>
        <v>31.155999999995402</v>
      </c>
      <c r="H45" s="131">
        <f t="shared" ca="1" si="226"/>
        <v>-649.65730000000258</v>
      </c>
      <c r="I45" s="26"/>
      <c r="J45" s="131">
        <f t="shared" ref="J45" ca="1" si="227">IF($A43=999,"",J43-J44)</f>
        <v>680.8132999999998</v>
      </c>
      <c r="K45" s="26"/>
      <c r="L45" s="136">
        <f t="shared" ref="L45" ca="1" si="228">IF($A43=999,"",L43-L44)</f>
        <v>257.00229999999965</v>
      </c>
      <c r="M45" s="27"/>
      <c r="N45" s="27" t="s">
        <v>116</v>
      </c>
      <c r="O45" s="140">
        <f t="shared" ref="O45:Q45" ca="1" si="229">IF($A43=999,"",O43-O44)</f>
        <v>-144349</v>
      </c>
      <c r="P45" s="171">
        <f t="shared" ca="1" si="229"/>
        <v>15.306030087549573</v>
      </c>
      <c r="Q45" s="150">
        <f t="shared" ca="1" si="229"/>
        <v>116.46170000000006</v>
      </c>
      <c r="R45" s="144"/>
      <c r="S45" s="144" t="s">
        <v>116</v>
      </c>
      <c r="T45" s="151">
        <f t="shared" ref="T45:V45" ca="1" si="230">IF($A43=999,"",T43-T44)</f>
        <v>377420</v>
      </c>
      <c r="U45" s="174">
        <f t="shared" ca="1" si="230"/>
        <v>5.5762364666683197</v>
      </c>
      <c r="V45" s="163">
        <f t="shared" ca="1" si="230"/>
        <v>186.74589999999989</v>
      </c>
      <c r="W45" s="157"/>
      <c r="X45" s="157" t="s">
        <v>116</v>
      </c>
      <c r="Y45" s="164">
        <f t="shared" ref="Y45:Z45" ca="1" si="231">IF($A43=999,"",Y43-Y44)</f>
        <v>485434</v>
      </c>
      <c r="Z45" s="177">
        <f t="shared" ca="1" si="231"/>
        <v>6.8962051627864867</v>
      </c>
    </row>
    <row r="46" spans="1:26" s="1" customFormat="1" x14ac:dyDescent="0.2">
      <c r="B46" s="119"/>
      <c r="C46" s="119"/>
      <c r="D46" s="124"/>
      <c r="E46" s="125"/>
      <c r="F46" s="130" t="s">
        <v>703</v>
      </c>
      <c r="G46" s="132">
        <f t="shared" ref="G46:H46" ca="1" si="232">IF($A43=999,"",G45/G44)</f>
        <v>9.1416531400398708E-4</v>
      </c>
      <c r="H46" s="132">
        <f t="shared" ca="1" si="232"/>
        <v>-2.4120261093499719E-2</v>
      </c>
      <c r="I46" s="26"/>
      <c r="J46" s="132">
        <f t="shared" ref="J46" ca="1" si="233">IF($A43=999,"",J45/J44)</f>
        <v>9.5254981466776023E-2</v>
      </c>
      <c r="K46" s="75"/>
      <c r="L46" s="137">
        <f t="shared" ref="L46" ca="1" si="234">IF($A43=999,"",L45/L44)</f>
        <v>0.12523676602775027</v>
      </c>
      <c r="M46" s="77"/>
      <c r="N46" s="78" t="s">
        <v>703</v>
      </c>
      <c r="O46" s="137">
        <f t="shared" ref="O46:Q46" ca="1" si="235">IF($A43=999,"",O45/O44)</f>
        <v>-8.0149962256796485E-3</v>
      </c>
      <c r="P46" s="137">
        <f t="shared" ca="1" si="235"/>
        <v>0.13432840390371978</v>
      </c>
      <c r="Q46" s="152">
        <f t="shared" ca="1" si="235"/>
        <v>9.1391717972068937E-2</v>
      </c>
      <c r="R46" s="153"/>
      <c r="S46" s="154" t="s">
        <v>703</v>
      </c>
      <c r="T46" s="152">
        <f t="shared" ref="T46:V46" ca="1" si="236">IF($A43=999,"",T45/T44)</f>
        <v>6.3890656952099778E-2</v>
      </c>
      <c r="U46" s="152">
        <f t="shared" ca="1" si="236"/>
        <v>2.5849518313052818E-2</v>
      </c>
      <c r="V46" s="165">
        <f t="shared" ca="1" si="236"/>
        <v>8.2338953815981678E-2</v>
      </c>
      <c r="W46" s="166"/>
      <c r="X46" s="167" t="s">
        <v>703</v>
      </c>
      <c r="Y46" s="165">
        <f t="shared" ref="Y46:Z46" ca="1" si="237">IF($A43=999,"",Y45/Y44)</f>
        <v>5.3028091777835067E-2</v>
      </c>
      <c r="Z46" s="165">
        <f t="shared" ca="1" si="237"/>
        <v>2.7834833910898735E-2</v>
      </c>
    </row>
    <row r="47" spans="1:26" s="1" customFormat="1" x14ac:dyDescent="0.2">
      <c r="B47" s="119"/>
      <c r="C47" s="119"/>
      <c r="D47" s="124"/>
      <c r="E47" s="121"/>
      <c r="F47" s="126">
        <f ca="1">IF($A43=999,"",DATEVALUE("31.12."&amp;INDIRECT("'Quelle_LDB'!Z1S26",FALSE)))</f>
        <v>35064</v>
      </c>
      <c r="G47" s="74">
        <f ca="1">IF($A43=999,"",INDIRECT("'Quelle_LDB'!Z"&amp;$A43&amp;"S26",FALSE))</f>
        <v>34077.640599999999</v>
      </c>
      <c r="H47" s="74">
        <f t="shared" ref="H47" ca="1" si="238">IF($A43=999,"",G47-J47)</f>
        <v>27219.111799999999</v>
      </c>
      <c r="I47" s="26">
        <f t="shared" ref="I47" ca="1" si="239">IF($A43=999,"",H47/G47)</f>
        <v>0.7987381555987183</v>
      </c>
      <c r="J47" s="141">
        <f ca="1">IF($A43=999,"",INDIRECT("'Quelle_LDB'!Z"&amp;$A43&amp;"S27",FALSE))</f>
        <v>6858.5288</v>
      </c>
      <c r="K47" s="26">
        <f t="shared" ref="K47" ca="1" si="240">IF($A43=999,"",J47/G47)</f>
        <v>0.2012618444012817</v>
      </c>
      <c r="L47" s="142">
        <f ca="1">IF($A43=999,"",INDIRECT("'Quelle_LDB'!Z"&amp;$A43&amp;"S28",FALSE))</f>
        <v>1981.3766000000001</v>
      </c>
      <c r="M47" s="135">
        <f t="shared" ref="M47" ca="1" si="241">IF($A43=999,"",L47/$J47)</f>
        <v>0.28889236420498809</v>
      </c>
      <c r="N47" s="138">
        <f ca="1">IF($A43=999,"",DATEVALUE("31.12."&amp;INDIRECT("'Quelle_LDB'!Z1S26",FALSE)))</f>
        <v>35064</v>
      </c>
      <c r="O47" s="139">
        <f ca="1">IF($A43=999,"",INDIRECT("'Quelle_LDB'!Z"&amp;$A43&amp;"S29",FALSE))</f>
        <v>17893045</v>
      </c>
      <c r="P47" s="170">
        <f t="shared" ref="P47" ca="1" si="242">IF($A43=999,"",L47*1000000/O47)</f>
        <v>110.73445576200137</v>
      </c>
      <c r="Q47" s="148">
        <f ca="1">IF($A43=999,"",INDIRECT("'Quelle_LDB'!Z"&amp;$A43&amp;"S30",FALSE))</f>
        <v>1186.0201</v>
      </c>
      <c r="R47" s="144">
        <f t="shared" ref="R47" ca="1" si="243">IF($A43=999,"",Q47/$J47)</f>
        <v>0.17292631329331154</v>
      </c>
      <c r="S47" s="149">
        <f ca="1">IF($A43=999,"",DATEVALUE("30.06."&amp;INDIRECT("'Quelle_LDB'!Z1S26",FALSE)))</f>
        <v>34880</v>
      </c>
      <c r="T47" s="145">
        <f ca="1">IF($A43=999,"",INDIRECT("'Quelle_LDB'!Z"&amp;$A43&amp;"S31",FALSE))</f>
        <v>5845738</v>
      </c>
      <c r="U47" s="173">
        <f t="shared" ref="U47" ca="1" si="244">IF($A43=999,"",Q47*1000000/T47)</f>
        <v>202.88629083274003</v>
      </c>
      <c r="V47" s="161">
        <f ca="1">IF($A43=999,"",INDIRECT("'Quelle_LDB'!Z"&amp;$A43&amp;"S32",FALSE))</f>
        <v>2220.0816</v>
      </c>
      <c r="W47" s="157">
        <f t="shared" ref="W47" ca="1" si="245">IF($A43=999,"",V47/$J47)</f>
        <v>0.32369647554735059</v>
      </c>
      <c r="X47" s="162">
        <f ca="1">IF($A43=999,"",DATEVALUE("1.1."&amp;INDIRECT("'Quelle_LDB'!Z1S26",FALSE)))</f>
        <v>34700</v>
      </c>
      <c r="Y47" s="158">
        <f ca="1">IF($A43=999,"",INDIRECT("'Quelle_LDB'!Z"&amp;$A43&amp;"S33",FALSE))</f>
        <v>8786223</v>
      </c>
      <c r="Z47" s="176">
        <f t="shared" ref="Z47" ca="1" si="246">IF($A43=999,"",V47*1000000/Y47)</f>
        <v>252.67758398574676</v>
      </c>
    </row>
    <row r="48" spans="1:26" s="1" customFormat="1" x14ac:dyDescent="0.2">
      <c r="B48" s="119"/>
      <c r="C48" s="119"/>
      <c r="D48" s="123"/>
      <c r="E48" s="121"/>
      <c r="F48" s="129" t="s">
        <v>116</v>
      </c>
      <c r="G48" s="131">
        <f t="shared" ref="G48:H48" ca="1" si="247">IF($A43=999,"",G43-G47)</f>
        <v>34.878499999998894</v>
      </c>
      <c r="H48" s="131">
        <f t="shared" ca="1" si="247"/>
        <v>-934.67840000000069</v>
      </c>
      <c r="I48" s="26"/>
      <c r="J48" s="131">
        <f t="shared" ref="J48" ca="1" si="248">IF($A43=999,"",J43-J47)</f>
        <v>969.55689999999959</v>
      </c>
      <c r="K48" s="26"/>
      <c r="L48" s="136">
        <f t="shared" ref="L48" ca="1" si="249">IF($A43=999,"",L43-L47)</f>
        <v>327.75709999999981</v>
      </c>
      <c r="M48" s="27"/>
      <c r="N48" s="27" t="s">
        <v>116</v>
      </c>
      <c r="O48" s="140">
        <f t="shared" ref="O48:Q48" ca="1" si="250">IF($A43=999,"",O43-O47)</f>
        <v>-27529</v>
      </c>
      <c r="P48" s="171">
        <f t="shared" ca="1" si="250"/>
        <v>18.516426216442454</v>
      </c>
      <c r="Q48" s="150">
        <f t="shared" ca="1" si="250"/>
        <v>204.75510000000008</v>
      </c>
      <c r="R48" s="144"/>
      <c r="S48" s="144" t="s">
        <v>116</v>
      </c>
      <c r="T48" s="151">
        <f t="shared" ref="T48:V48" ca="1" si="251">IF($A43=999,"",T43-T47)</f>
        <v>438962</v>
      </c>
      <c r="U48" s="174">
        <f t="shared" ca="1" si="251"/>
        <v>18.409109106795654</v>
      </c>
      <c r="V48" s="163">
        <f t="shared" ca="1" si="251"/>
        <v>234.67830000000004</v>
      </c>
      <c r="W48" s="157"/>
      <c r="X48" s="157" t="s">
        <v>116</v>
      </c>
      <c r="Y48" s="164">
        <f t="shared" ref="Y48:Z48" ca="1" si="252">IF($A43=999,"",Y43-Y47)</f>
        <v>853491</v>
      </c>
      <c r="Z48" s="177">
        <f t="shared" ca="1" si="252"/>
        <v>1.9731141573724074</v>
      </c>
    </row>
    <row r="49" spans="2:26" s="1" customFormat="1" x14ac:dyDescent="0.2">
      <c r="B49" s="119"/>
      <c r="C49" s="119"/>
      <c r="D49" s="124"/>
      <c r="E49" s="125"/>
      <c r="F49" s="130" t="s">
        <v>703</v>
      </c>
      <c r="G49" s="132">
        <f t="shared" ref="G49:H49" ca="1" si="253">IF($A43=999,"",G48/G47)</f>
        <v>1.0235010225443512E-3</v>
      </c>
      <c r="H49" s="132">
        <f t="shared" ca="1" si="253"/>
        <v>-3.4339048491655803E-2</v>
      </c>
      <c r="I49" s="26"/>
      <c r="J49" s="132">
        <f t="shared" ref="J49" ca="1" si="254">IF($A43=999,"",J48/J47)</f>
        <v>0.14136514233198227</v>
      </c>
      <c r="K49" s="75" t="str">
        <f ca="1">IF(ISERROR((J49-#REF!)/#REF!),"",(J49-#REF!)/#REF!)</f>
        <v/>
      </c>
      <c r="L49" s="137">
        <f t="shared" ref="L49" ca="1" si="255">IF($A43=999,"",L48/L47)</f>
        <v>0.16541888099415317</v>
      </c>
      <c r="M49" s="77"/>
      <c r="N49" s="78" t="s">
        <v>703</v>
      </c>
      <c r="O49" s="137">
        <f t="shared" ref="O49:Q49" ca="1" si="256">IF($A43=999,"",O48/O47)</f>
        <v>-1.5385307531501765E-3</v>
      </c>
      <c r="P49" s="137">
        <f t="shared" ca="1" si="256"/>
        <v>0.16721467666973788</v>
      </c>
      <c r="Q49" s="152">
        <f t="shared" ca="1" si="256"/>
        <v>0.17264049740809628</v>
      </c>
      <c r="R49" s="153"/>
      <c r="S49" s="154" t="s">
        <v>703</v>
      </c>
      <c r="T49" s="152">
        <f t="shared" ref="T49:V49" ca="1" si="257">IF($A43=999,"",T48/T47)</f>
        <v>7.5090946600754258E-2</v>
      </c>
      <c r="U49" s="152">
        <f t="shared" ca="1" si="257"/>
        <v>9.073609178439844E-2</v>
      </c>
      <c r="V49" s="165">
        <f t="shared" ca="1" si="257"/>
        <v>0.1057070604972358</v>
      </c>
      <c r="W49" s="166"/>
      <c r="X49" s="167" t="s">
        <v>703</v>
      </c>
      <c r="Y49" s="165">
        <f t="shared" ref="Y49:Z49" ca="1" si="258">IF($A43=999,"",Y48/Y47)</f>
        <v>9.7139692448051915E-2</v>
      </c>
      <c r="Z49" s="165">
        <f t="shared" ca="1" si="258"/>
        <v>7.8088215276100959E-3</v>
      </c>
    </row>
    <row r="51" spans="2:26" x14ac:dyDescent="0.2">
      <c r="E51" s="178">
        <v>8</v>
      </c>
      <c r="F51" s="178">
        <v>10</v>
      </c>
      <c r="G51" s="178">
        <v>12</v>
      </c>
      <c r="H51" s="178">
        <v>17</v>
      </c>
      <c r="I51" s="178">
        <v>22</v>
      </c>
      <c r="L51" s="178">
        <v>15</v>
      </c>
      <c r="N51" s="178">
        <v>16</v>
      </c>
      <c r="O51" s="178">
        <v>16</v>
      </c>
      <c r="Q51" s="178">
        <v>20</v>
      </c>
      <c r="S51" s="178">
        <v>21</v>
      </c>
      <c r="T51" s="178">
        <v>21</v>
      </c>
      <c r="V51" s="178">
        <v>25</v>
      </c>
      <c r="X51" s="178">
        <v>26</v>
      </c>
      <c r="Y51" s="178">
        <v>26</v>
      </c>
    </row>
    <row r="52" spans="2:26" x14ac:dyDescent="0.2">
      <c r="D52" s="179" t="s">
        <v>720</v>
      </c>
      <c r="E52" s="179" t="s">
        <v>72</v>
      </c>
      <c r="F52" s="179" t="s">
        <v>719</v>
      </c>
      <c r="G52" s="178" t="str">
        <f>L1</f>
        <v>Siedlungsfläche für Wohnen</v>
      </c>
      <c r="H52" s="178" t="str">
        <f>Q1</f>
        <v>Siedlungsfläche für Arbeit</v>
      </c>
      <c r="I52" s="178" t="str">
        <f>V1</f>
        <v>Siedlungsfläche für Verkehr</v>
      </c>
      <c r="L52" s="179" t="s">
        <v>80</v>
      </c>
      <c r="N52" s="178">
        <f>Zuordnungen!$F$5</f>
        <v>1995</v>
      </c>
      <c r="O52" s="178">
        <f ca="1">YEAR($N$3)</f>
        <v>2015</v>
      </c>
      <c r="Q52" s="179" t="s">
        <v>722</v>
      </c>
      <c r="S52" s="178">
        <f>N52</f>
        <v>1995</v>
      </c>
      <c r="T52" s="178">
        <f ca="1">O52</f>
        <v>2015</v>
      </c>
      <c r="V52" s="179" t="s">
        <v>664</v>
      </c>
      <c r="X52" s="178">
        <f>S52</f>
        <v>1995</v>
      </c>
      <c r="Y52" s="178">
        <f ca="1">T52</f>
        <v>2015</v>
      </c>
    </row>
    <row r="53" spans="2:26" x14ac:dyDescent="0.2">
      <c r="B53" s="178" t="str">
        <f ca="1">B3</f>
        <v>Region Münsterland</v>
      </c>
      <c r="D53" s="178">
        <f>IF(Zuordnungen!$F$4=1,9,6)</f>
        <v>9</v>
      </c>
      <c r="E53" s="180">
        <f ca="1">INDIRECT("Z"&amp;$D53&amp;"S"&amp;E$51,FALSE)</f>
        <v>-3.2813080145356097E-2</v>
      </c>
      <c r="F53" s="180">
        <f t="shared" ref="F53:I53" ca="1" si="259">INDIRECT("Z"&amp;$D53&amp;"S"&amp;F$51,FALSE)</f>
        <v>0.21666790321422588</v>
      </c>
      <c r="G53" s="180">
        <f t="shared" ca="1" si="259"/>
        <v>0.23197438467752138</v>
      </c>
      <c r="H53" s="180">
        <f t="shared" ca="1" si="259"/>
        <v>0.36264099995644827</v>
      </c>
      <c r="I53" s="180">
        <f t="shared" ca="1" si="259"/>
        <v>0.15174222359513029</v>
      </c>
      <c r="L53" s="180">
        <f t="shared" ref="L53:L58" ca="1" si="260">INDIRECT("Z"&amp;$D53&amp;"S"&amp;L$51,FALSE)</f>
        <v>8.0171982975180037E-2</v>
      </c>
      <c r="N53" s="181">
        <f ca="1">INDIRECT("Z"&amp;$D53-2&amp;"S"&amp;N$51,FALSE)</f>
        <v>137.11532187091535</v>
      </c>
      <c r="O53" s="181">
        <f ca="1">INDIRECT("Z"&amp;$P53&amp;"S"&amp;O$51,FALSE)</f>
        <v>156.38487847695149</v>
      </c>
      <c r="P53" s="178">
        <v>3</v>
      </c>
      <c r="Q53" s="180">
        <f t="shared" ref="Q53:Q58" ca="1" si="261">INDIRECT("Z"&amp;$D53&amp;"S"&amp;Q$51,FALSE)</f>
        <v>0.22127440510885243</v>
      </c>
      <c r="S53" s="181">
        <f ca="1">INDIRECT("Z"&amp;$D53-2&amp;"S"&amp;S$51,FALSE)</f>
        <v>366.33190522585221</v>
      </c>
      <c r="T53" s="181">
        <f ca="1">INDIRECT("Z"&amp;$P53&amp;"S"&amp;T$51,FALSE)</f>
        <v>408.73604782408768</v>
      </c>
      <c r="V53" s="180">
        <f t="shared" ref="V53:V58" ca="1" si="262">INDIRECT("Z"&amp;$D53&amp;"S"&amp;V$51,FALSE)</f>
        <v>0.20436122489840314</v>
      </c>
      <c r="X53" s="181">
        <f ca="1">INDIRECT("Z"&amp;$D53-2&amp;"S"&amp;X$51,FALSE)</f>
        <v>414.29296154199966</v>
      </c>
      <c r="Y53" s="181">
        <f ca="1">INDIRECT("Z"&amp;$P53&amp;"S"&amp;Y$51,FALSE)</f>
        <v>396.19234402572732</v>
      </c>
    </row>
    <row r="54" spans="2:26" x14ac:dyDescent="0.2">
      <c r="B54" s="178" t="str">
        <f ca="1">B11</f>
        <v>Region Emscher-Lippe</v>
      </c>
      <c r="D54" s="178">
        <f>D53+8</f>
        <v>17</v>
      </c>
      <c r="E54" s="180">
        <f t="shared" ref="E54:I58" ca="1" si="263">INDIRECT("Z"&amp;$D54&amp;"S"&amp;E$51,FALSE)</f>
        <v>-4.0182527010373642E-2</v>
      </c>
      <c r="F54" s="180">
        <f t="shared" ca="1" si="263"/>
        <v>7.5991356736218124E-2</v>
      </c>
      <c r="G54" s="180">
        <f t="shared" ca="1" si="263"/>
        <v>7.7763267718579193E-2</v>
      </c>
      <c r="H54" s="180">
        <f t="shared" ca="1" si="263"/>
        <v>1.6471798733315314E-2</v>
      </c>
      <c r="I54" s="180">
        <f t="shared" ca="1" si="263"/>
        <v>2.6628517033300551E-2</v>
      </c>
      <c r="L54" s="180">
        <f t="shared" ca="1" si="260"/>
        <v>-7.3896218330624139E-2</v>
      </c>
      <c r="N54" s="181">
        <f t="shared" ref="N54:N58" ca="1" si="264">INDIRECT("Z"&amp;$D54-2&amp;"S"&amp;N$51,FALSE)</f>
        <v>93.195265446337118</v>
      </c>
      <c r="O54" s="181">
        <f t="shared" ref="O54:O58" ca="1" si="265">INDIRECT("Z"&amp;$P54&amp;"S"&amp;O$51,FALSE)</f>
        <v>108.45699565365038</v>
      </c>
      <c r="P54" s="178">
        <f>P53+8</f>
        <v>11</v>
      </c>
      <c r="Q54" s="180">
        <f t="shared" ca="1" si="261"/>
        <v>-6.8905592133148716E-2</v>
      </c>
      <c r="S54" s="181">
        <f t="shared" ref="S54:S58" ca="1" si="266">INDIRECT("Z"&amp;$D54-2&amp;"S"&amp;S$51,FALSE)</f>
        <v>273.94388086693613</v>
      </c>
      <c r="T54" s="181">
        <f t="shared" ref="T54:T58" ca="1" si="267">INDIRECT("Z"&amp;$P54&amp;"S"&amp;T$51,FALSE)</f>
        <v>299.06336777894114</v>
      </c>
      <c r="V54" s="180">
        <f t="shared" ca="1" si="262"/>
        <v>4.4074990015048027E-2</v>
      </c>
      <c r="X54" s="181">
        <f t="shared" ref="X54:X58" ca="1" si="268">INDIRECT("Z"&amp;$D54-2&amp;"S"&amp;X$51,FALSE)</f>
        <v>184.35751372678754</v>
      </c>
      <c r="Y54" s="181">
        <f t="shared" ref="Y54:Y58" ca="1" si="269">INDIRECT("Z"&amp;$P54&amp;"S"&amp;Y$51,FALSE)</f>
        <v>181.27690322181778</v>
      </c>
    </row>
    <row r="55" spans="2:26" x14ac:dyDescent="0.2">
      <c r="B55" s="178" t="str">
        <f ca="1">B19</f>
        <v>Münster, Regierungsbezirk</v>
      </c>
      <c r="D55" s="178">
        <f t="shared" ref="D55:D58" si="270">D54+8</f>
        <v>25</v>
      </c>
      <c r="E55" s="180">
        <f t="shared" ca="1" si="263"/>
        <v>-3.361318154252773E-2</v>
      </c>
      <c r="F55" s="180">
        <f t="shared" ca="1" si="263"/>
        <v>0.17562265022758586</v>
      </c>
      <c r="G55" s="180">
        <f t="shared" ca="1" si="263"/>
        <v>0.18144200922324774</v>
      </c>
      <c r="H55" s="180">
        <f t="shared" ca="1" si="263"/>
        <v>0.25514855405676484</v>
      </c>
      <c r="I55" s="180">
        <f t="shared" ca="1" si="263"/>
        <v>0.12298566888191323</v>
      </c>
      <c r="L55" s="180">
        <f t="shared" ca="1" si="260"/>
        <v>1.5830253857601933E-2</v>
      </c>
      <c r="N55" s="181">
        <f t="shared" ca="1" si="264"/>
        <v>118.77349435979934</v>
      </c>
      <c r="O55" s="181">
        <f t="shared" ca="1" si="265"/>
        <v>138.1372481140711</v>
      </c>
      <c r="P55" s="178">
        <f t="shared" ref="P55:P58" si="271">P54+8</f>
        <v>19</v>
      </c>
      <c r="Q55" s="180">
        <f t="shared" ca="1" si="261"/>
        <v>0.11220157249488183</v>
      </c>
      <c r="S55" s="181">
        <f t="shared" ca="1" si="266"/>
        <v>331.60510250956588</v>
      </c>
      <c r="T55" s="181">
        <f t="shared" ca="1" si="267"/>
        <v>374.22502829148107</v>
      </c>
      <c r="V55" s="180">
        <f t="shared" ca="1" si="262"/>
        <v>0.14001710201774659</v>
      </c>
      <c r="X55" s="181">
        <f t="shared" ca="1" si="268"/>
        <v>321.98937278026011</v>
      </c>
      <c r="Y55" s="181">
        <f t="shared" ca="1" si="269"/>
        <v>317.17897084571922</v>
      </c>
    </row>
    <row r="56" spans="2:26" x14ac:dyDescent="0.2">
      <c r="B56" s="178" t="str">
        <f ca="1">B27</f>
        <v>Ländlicher Raum NRW</v>
      </c>
      <c r="D56" s="178">
        <f t="shared" si="270"/>
        <v>33</v>
      </c>
      <c r="E56" s="180">
        <f t="shared" ca="1" si="263"/>
        <v>-2.7886878068477554E-2</v>
      </c>
      <c r="F56" s="180">
        <f t="shared" ca="1" si="263"/>
        <v>0.18037017323191021</v>
      </c>
      <c r="G56" s="180">
        <f t="shared" ca="1" si="263"/>
        <v>0.23022207025614747</v>
      </c>
      <c r="H56" s="180">
        <f t="shared" ca="1" si="263"/>
        <v>0.24468462667844262</v>
      </c>
      <c r="I56" s="180">
        <f t="shared" ca="1" si="263"/>
        <v>0.12651799895987276</v>
      </c>
      <c r="L56" s="180">
        <f t="shared" ca="1" si="260"/>
        <v>2.1833404762668342E-2</v>
      </c>
      <c r="N56" s="181">
        <f t="shared" ca="1" si="264"/>
        <v>153.76495764289032</v>
      </c>
      <c r="O56" s="181">
        <f t="shared" ca="1" si="265"/>
        <v>185.12317530686028</v>
      </c>
      <c r="P56" s="178">
        <f t="shared" si="271"/>
        <v>27</v>
      </c>
      <c r="Q56" s="180">
        <f t="shared" ca="1" si="261"/>
        <v>0.12229894350982762</v>
      </c>
      <c r="S56" s="181">
        <f t="shared" ca="1" si="266"/>
        <v>349.56265837842074</v>
      </c>
      <c r="T56" s="181">
        <f t="shared" ca="1" si="267"/>
        <v>387.68214962741661</v>
      </c>
      <c r="V56" s="180">
        <f t="shared" ca="1" si="262"/>
        <v>0.1770550721657112</v>
      </c>
      <c r="X56" s="181">
        <f t="shared" ca="1" si="268"/>
        <v>429.7504625765971</v>
      </c>
      <c r="Y56" s="181">
        <f t="shared" ca="1" si="269"/>
        <v>411.29904844903558</v>
      </c>
    </row>
    <row r="57" spans="2:26" x14ac:dyDescent="0.2">
      <c r="B57" s="178" t="str">
        <f ca="1">B35</f>
        <v>Ballungsrand NRW</v>
      </c>
      <c r="D57" s="178">
        <f t="shared" si="270"/>
        <v>41</v>
      </c>
      <c r="E57" s="180">
        <f t="shared" ca="1" si="263"/>
        <v>-5.2164867831938674E-2</v>
      </c>
      <c r="F57" s="180">
        <f t="shared" ca="1" si="263"/>
        <v>0.13436887517275364</v>
      </c>
      <c r="G57" s="180">
        <f t="shared" ca="1" si="263"/>
        <v>0.1448604703499497</v>
      </c>
      <c r="H57" s="180">
        <f t="shared" ca="1" si="263"/>
        <v>0.13969896630613443</v>
      </c>
      <c r="I57" s="180">
        <f t="shared" ca="1" si="263"/>
        <v>0.1034886293729365</v>
      </c>
      <c r="L57" s="180">
        <f t="shared" ca="1" si="260"/>
        <v>-1.1094036988148197E-2</v>
      </c>
      <c r="N57" s="181">
        <f t="shared" ca="1" si="264"/>
        <v>110.62880791435506</v>
      </c>
      <c r="O57" s="181">
        <f t="shared" ca="1" si="265"/>
        <v>128.07542253799198</v>
      </c>
      <c r="P57" s="178">
        <f t="shared" si="271"/>
        <v>35</v>
      </c>
      <c r="Q57" s="180">
        <f t="shared" ca="1" si="261"/>
        <v>5.1853916338017544E-2</v>
      </c>
      <c r="S57" s="181">
        <f t="shared" ca="1" si="266"/>
        <v>221.34266962276243</v>
      </c>
      <c r="T57" s="181">
        <f t="shared" ca="1" si="267"/>
        <v>239.82799117842185</v>
      </c>
      <c r="V57" s="180">
        <f t="shared" ca="1" si="262"/>
        <v>0.1212293705720955</v>
      </c>
      <c r="X57" s="181">
        <f t="shared" ca="1" si="268"/>
        <v>182.96829752008097</v>
      </c>
      <c r="Y57" s="181">
        <f t="shared" ca="1" si="269"/>
        <v>180.07326703020158</v>
      </c>
    </row>
    <row r="58" spans="2:26" x14ac:dyDescent="0.2">
      <c r="B58" s="178" t="str">
        <f ca="1">B43</f>
        <v>Nordrhein-Westfalen</v>
      </c>
      <c r="D58" s="178">
        <f t="shared" si="270"/>
        <v>49</v>
      </c>
      <c r="E58" s="180">
        <f t="shared" ca="1" si="263"/>
        <v>-3.4339048491655803E-2</v>
      </c>
      <c r="F58" s="180">
        <f t="shared" ca="1" si="263"/>
        <v>0.14136514233198227</v>
      </c>
      <c r="G58" s="180">
        <f t="shared" ca="1" si="263"/>
        <v>0.16541888099415317</v>
      </c>
      <c r="H58" s="180">
        <f t="shared" ca="1" si="263"/>
        <v>0.17264049740809628</v>
      </c>
      <c r="I58" s="180">
        <f t="shared" ca="1" si="263"/>
        <v>0.1057070604972358</v>
      </c>
      <c r="L58" s="180">
        <f t="shared" ca="1" si="260"/>
        <v>-1.5385307531501765E-3</v>
      </c>
      <c r="N58" s="181">
        <f t="shared" ca="1" si="264"/>
        <v>110.73445576200137</v>
      </c>
      <c r="O58" s="181">
        <f t="shared" ca="1" si="265"/>
        <v>129.25088197844383</v>
      </c>
      <c r="P58" s="178">
        <f t="shared" si="271"/>
        <v>43</v>
      </c>
      <c r="Q58" s="180">
        <f t="shared" ca="1" si="261"/>
        <v>7.5090946600754258E-2</v>
      </c>
      <c r="S58" s="181">
        <f t="shared" ca="1" si="266"/>
        <v>202.88629083274003</v>
      </c>
      <c r="T58" s="181">
        <f t="shared" ca="1" si="267"/>
        <v>221.29539993953568</v>
      </c>
      <c r="V58" s="180">
        <f t="shared" ca="1" si="262"/>
        <v>9.7139692448051915E-2</v>
      </c>
      <c r="X58" s="181">
        <f t="shared" ca="1" si="268"/>
        <v>252.67758398574676</v>
      </c>
      <c r="Y58" s="181">
        <f t="shared" ca="1" si="269"/>
        <v>254.65069814311917</v>
      </c>
    </row>
  </sheetData>
  <sheetProtection sheet="1" objects="1" scenarios="1" selectLockedCells="1" selectUnlockedCells="1"/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460"/>
  <sheetViews>
    <sheetView showGridLines="0" showZeros="0" showOutlineSymbols="0" workbookViewId="0">
      <selection activeCell="D2" sqref="D2"/>
    </sheetView>
  </sheetViews>
  <sheetFormatPr baseColWidth="10" defaultRowHeight="12.75" x14ac:dyDescent="0.2"/>
  <cols>
    <col min="1" max="1" width="4.7109375" style="1" customWidth="1"/>
    <col min="2" max="2" width="13.7109375" style="1" customWidth="1"/>
    <col min="3" max="3" width="11.42578125" style="1"/>
    <col min="4" max="4" width="3.7109375" style="1" customWidth="1"/>
    <col min="5" max="5" width="11.42578125" style="105"/>
    <col min="6" max="16384" width="11.42578125" style="1"/>
  </cols>
  <sheetData>
    <row r="1" spans="1:9" x14ac:dyDescent="0.2">
      <c r="A1" s="184" t="s">
        <v>55</v>
      </c>
      <c r="B1" s="184"/>
      <c r="C1" s="184"/>
      <c r="F1" s="118" t="s">
        <v>701</v>
      </c>
      <c r="G1" s="1" t="s">
        <v>508</v>
      </c>
      <c r="H1" s="106" t="s">
        <v>264</v>
      </c>
    </row>
    <row r="2" spans="1:9" x14ac:dyDescent="0.2">
      <c r="A2" s="72">
        <f>ROW()+2</f>
        <v>4</v>
      </c>
      <c r="B2" s="72" t="s">
        <v>82</v>
      </c>
      <c r="C2" s="72">
        <v>50000000</v>
      </c>
      <c r="D2" s="98">
        <v>204</v>
      </c>
      <c r="E2" s="115">
        <f t="shared" ref="E2:E65" ca="1" si="0">INDIRECT("'Quelle_LDB'!Z"&amp;$A2&amp;"S1",FALSE)+0-C2</f>
        <v>0</v>
      </c>
      <c r="F2" s="1">
        <v>1995</v>
      </c>
      <c r="G2" s="1" t="s">
        <v>512</v>
      </c>
      <c r="H2" s="106" t="s">
        <v>265</v>
      </c>
    </row>
    <row r="3" spans="1:9" x14ac:dyDescent="0.2">
      <c r="A3" s="72">
        <f t="shared" ref="A3:A66" si="1">ROW()+2</f>
        <v>5</v>
      </c>
      <c r="B3" s="72" t="s">
        <v>261</v>
      </c>
      <c r="C3" s="72">
        <v>50050000</v>
      </c>
      <c r="E3" s="115">
        <f t="shared" ca="1" si="0"/>
        <v>0</v>
      </c>
      <c r="F3" s="1">
        <v>2000</v>
      </c>
      <c r="G3" s="1" t="s">
        <v>524</v>
      </c>
      <c r="H3" s="106" t="s">
        <v>81</v>
      </c>
    </row>
    <row r="4" spans="1:9" x14ac:dyDescent="0.2">
      <c r="A4" s="72">
        <f t="shared" si="1"/>
        <v>6</v>
      </c>
      <c r="B4" s="72" t="s">
        <v>262</v>
      </c>
      <c r="C4" s="72">
        <v>50052000</v>
      </c>
      <c r="D4" s="98">
        <v>205</v>
      </c>
      <c r="E4" s="115">
        <f t="shared" ca="1" si="0"/>
        <v>0</v>
      </c>
      <c r="F4" s="182">
        <v>1</v>
      </c>
      <c r="G4" s="1" t="s">
        <v>510</v>
      </c>
      <c r="H4" s="106" t="s">
        <v>266</v>
      </c>
      <c r="I4"/>
    </row>
    <row r="5" spans="1:9" x14ac:dyDescent="0.2">
      <c r="A5" s="72">
        <f t="shared" si="1"/>
        <v>7</v>
      </c>
      <c r="B5" s="72" t="s">
        <v>263</v>
      </c>
      <c r="C5" s="72">
        <v>50053000</v>
      </c>
      <c r="E5" s="115">
        <f t="shared" ca="1" si="0"/>
        <v>0</v>
      </c>
      <c r="F5" s="1">
        <f>IF(F4=1,F2,F3)</f>
        <v>1995</v>
      </c>
      <c r="G5"/>
      <c r="H5"/>
      <c r="I5"/>
    </row>
    <row r="6" spans="1:9" x14ac:dyDescent="0.2">
      <c r="A6" s="72">
        <f t="shared" si="1"/>
        <v>8</v>
      </c>
      <c r="B6" s="72" t="s">
        <v>36</v>
      </c>
      <c r="C6" s="72">
        <v>50070001</v>
      </c>
      <c r="D6" s="98">
        <v>203</v>
      </c>
      <c r="E6" s="115">
        <f t="shared" ca="1" si="0"/>
        <v>0</v>
      </c>
      <c r="G6"/>
      <c r="H6"/>
      <c r="I6"/>
    </row>
    <row r="7" spans="1:9" x14ac:dyDescent="0.2">
      <c r="A7" s="72">
        <f t="shared" si="1"/>
        <v>9</v>
      </c>
      <c r="B7" s="72" t="s">
        <v>35</v>
      </c>
      <c r="C7" s="72">
        <v>50070002</v>
      </c>
      <c r="E7" s="115">
        <f t="shared" ca="1" si="0"/>
        <v>0</v>
      </c>
      <c r="G7"/>
      <c r="H7"/>
      <c r="I7"/>
    </row>
    <row r="8" spans="1:9" x14ac:dyDescent="0.2">
      <c r="A8" s="72">
        <f t="shared" si="1"/>
        <v>10</v>
      </c>
      <c r="B8" s="72" t="s">
        <v>37</v>
      </c>
      <c r="C8" s="72">
        <v>50070003</v>
      </c>
      <c r="D8" s="98">
        <v>22</v>
      </c>
      <c r="E8" s="115">
        <f t="shared" ca="1" si="0"/>
        <v>0</v>
      </c>
      <c r="G8"/>
      <c r="H8"/>
      <c r="I8"/>
    </row>
    <row r="9" spans="1:9" x14ac:dyDescent="0.2">
      <c r="A9" s="72">
        <f t="shared" si="1"/>
        <v>11</v>
      </c>
      <c r="B9" s="72" t="s">
        <v>38</v>
      </c>
      <c r="C9" s="72">
        <v>50070004</v>
      </c>
      <c r="E9" s="115">
        <f t="shared" ca="1" si="0"/>
        <v>0</v>
      </c>
      <c r="G9"/>
      <c r="H9"/>
      <c r="I9"/>
    </row>
    <row r="10" spans="1:9" x14ac:dyDescent="0.2">
      <c r="A10" s="72">
        <f t="shared" si="1"/>
        <v>12</v>
      </c>
      <c r="B10" s="72" t="s">
        <v>39</v>
      </c>
      <c r="C10" s="72">
        <v>50070005</v>
      </c>
      <c r="D10" s="98">
        <v>20</v>
      </c>
      <c r="E10" s="115">
        <f t="shared" ca="1" si="0"/>
        <v>0</v>
      </c>
    </row>
    <row r="11" spans="1:9" x14ac:dyDescent="0.2">
      <c r="A11" s="72">
        <f t="shared" si="1"/>
        <v>13</v>
      </c>
      <c r="B11" s="72" t="s">
        <v>40</v>
      </c>
      <c r="C11" s="72">
        <v>50070006</v>
      </c>
      <c r="E11" s="115">
        <f t="shared" ca="1" si="0"/>
        <v>0</v>
      </c>
    </row>
    <row r="12" spans="1:9" x14ac:dyDescent="0.2">
      <c r="A12" s="72">
        <f t="shared" si="1"/>
        <v>14</v>
      </c>
      <c r="B12" s="72" t="s">
        <v>41</v>
      </c>
      <c r="C12" s="72">
        <v>50070011</v>
      </c>
      <c r="D12" s="98">
        <v>1</v>
      </c>
      <c r="E12" s="115">
        <f t="shared" ca="1" si="0"/>
        <v>0</v>
      </c>
    </row>
    <row r="13" spans="1:9" x14ac:dyDescent="0.2">
      <c r="A13" s="72">
        <f t="shared" si="1"/>
        <v>15</v>
      </c>
      <c r="B13" s="72" t="s">
        <v>42</v>
      </c>
      <c r="C13" s="72">
        <v>50070012</v>
      </c>
      <c r="E13" s="115">
        <f t="shared" ca="1" si="0"/>
        <v>0</v>
      </c>
    </row>
    <row r="14" spans="1:9" x14ac:dyDescent="0.2">
      <c r="A14" s="72">
        <f t="shared" si="1"/>
        <v>16</v>
      </c>
      <c r="B14" s="72" t="s">
        <v>43</v>
      </c>
      <c r="C14" s="72">
        <v>50070013</v>
      </c>
      <c r="E14" s="115">
        <f t="shared" ca="1" si="0"/>
        <v>0</v>
      </c>
    </row>
    <row r="15" spans="1:9" x14ac:dyDescent="0.2">
      <c r="A15" s="72">
        <f t="shared" si="1"/>
        <v>17</v>
      </c>
      <c r="B15" s="72" t="s">
        <v>44</v>
      </c>
      <c r="C15" s="72">
        <v>50070014</v>
      </c>
      <c r="E15" s="115">
        <f t="shared" ca="1" si="0"/>
        <v>0</v>
      </c>
    </row>
    <row r="16" spans="1:9" x14ac:dyDescent="0.2">
      <c r="A16" s="72">
        <f t="shared" si="1"/>
        <v>18</v>
      </c>
      <c r="B16" s="72" t="s">
        <v>45</v>
      </c>
      <c r="C16" s="72">
        <v>50070015</v>
      </c>
      <c r="E16" s="115">
        <f t="shared" ca="1" si="0"/>
        <v>0</v>
      </c>
    </row>
    <row r="17" spans="1:5" x14ac:dyDescent="0.2">
      <c r="A17" s="72">
        <f t="shared" si="1"/>
        <v>19</v>
      </c>
      <c r="B17" s="72" t="s">
        <v>46</v>
      </c>
      <c r="C17" s="72">
        <v>50070016</v>
      </c>
      <c r="E17" s="115">
        <f t="shared" ca="1" si="0"/>
        <v>0</v>
      </c>
    </row>
    <row r="18" spans="1:5" x14ac:dyDescent="0.2">
      <c r="A18" s="72">
        <f t="shared" si="1"/>
        <v>20</v>
      </c>
      <c r="B18" s="72" t="s">
        <v>47</v>
      </c>
      <c r="C18" s="72">
        <v>50070017</v>
      </c>
      <c r="E18" s="115">
        <f t="shared" ca="1" si="0"/>
        <v>0</v>
      </c>
    </row>
    <row r="19" spans="1:5" x14ac:dyDescent="0.2">
      <c r="A19" s="72">
        <f t="shared" si="1"/>
        <v>21</v>
      </c>
      <c r="B19" s="72" t="s">
        <v>48</v>
      </c>
      <c r="C19" s="72">
        <v>50070018</v>
      </c>
      <c r="E19" s="115">
        <f t="shared" ca="1" si="0"/>
        <v>0</v>
      </c>
    </row>
    <row r="20" spans="1:5" x14ac:dyDescent="0.2">
      <c r="A20" s="72">
        <f t="shared" si="1"/>
        <v>22</v>
      </c>
      <c r="B20" s="72" t="s">
        <v>264</v>
      </c>
      <c r="C20" s="72">
        <v>50070101</v>
      </c>
      <c r="E20" s="115">
        <f t="shared" ca="1" si="0"/>
        <v>0</v>
      </c>
    </row>
    <row r="21" spans="1:5" x14ac:dyDescent="0.2">
      <c r="A21" s="72">
        <f t="shared" si="1"/>
        <v>23</v>
      </c>
      <c r="B21" s="72" t="s">
        <v>265</v>
      </c>
      <c r="C21" s="72">
        <v>50070102</v>
      </c>
      <c r="E21" s="115">
        <f t="shared" ca="1" si="0"/>
        <v>0</v>
      </c>
    </row>
    <row r="22" spans="1:5" x14ac:dyDescent="0.2">
      <c r="A22" s="72">
        <f t="shared" si="1"/>
        <v>24</v>
      </c>
      <c r="B22" s="72" t="s">
        <v>81</v>
      </c>
      <c r="C22" s="72">
        <v>50070103</v>
      </c>
      <c r="E22" s="115">
        <f t="shared" ca="1" si="0"/>
        <v>0</v>
      </c>
    </row>
    <row r="23" spans="1:5" x14ac:dyDescent="0.2">
      <c r="A23" s="72">
        <f t="shared" si="1"/>
        <v>25</v>
      </c>
      <c r="B23" s="72" t="s">
        <v>266</v>
      </c>
      <c r="C23" s="72">
        <v>50070104</v>
      </c>
      <c r="E23" s="115">
        <f t="shared" ca="1" si="0"/>
        <v>0</v>
      </c>
    </row>
    <row r="24" spans="1:5" x14ac:dyDescent="0.2">
      <c r="A24" s="72">
        <f t="shared" si="1"/>
        <v>26</v>
      </c>
      <c r="B24" s="72" t="s">
        <v>83</v>
      </c>
      <c r="C24" s="72">
        <v>51000000</v>
      </c>
      <c r="E24" s="115">
        <f t="shared" ca="1" si="0"/>
        <v>0</v>
      </c>
    </row>
    <row r="25" spans="1:5" x14ac:dyDescent="0.2">
      <c r="A25" s="72">
        <f t="shared" si="1"/>
        <v>27</v>
      </c>
      <c r="B25" s="72" t="s">
        <v>84</v>
      </c>
      <c r="C25" s="72">
        <v>51110000</v>
      </c>
      <c r="E25" s="115">
        <f t="shared" ca="1" si="0"/>
        <v>0</v>
      </c>
    </row>
    <row r="26" spans="1:5" x14ac:dyDescent="0.2">
      <c r="A26" s="72">
        <f t="shared" si="1"/>
        <v>28</v>
      </c>
      <c r="B26" s="72" t="s">
        <v>85</v>
      </c>
      <c r="C26" s="72">
        <v>51120000</v>
      </c>
      <c r="E26" s="115">
        <f t="shared" ca="1" si="0"/>
        <v>0</v>
      </c>
    </row>
    <row r="27" spans="1:5" x14ac:dyDescent="0.2">
      <c r="A27" s="72">
        <f t="shared" si="1"/>
        <v>29</v>
      </c>
      <c r="B27" s="72" t="s">
        <v>87</v>
      </c>
      <c r="C27" s="72">
        <v>51130000</v>
      </c>
      <c r="E27" s="115">
        <f t="shared" ca="1" si="0"/>
        <v>0</v>
      </c>
    </row>
    <row r="28" spans="1:5" x14ac:dyDescent="0.2">
      <c r="A28" s="72">
        <f t="shared" si="1"/>
        <v>30</v>
      </c>
      <c r="B28" s="72" t="s">
        <v>89</v>
      </c>
      <c r="C28" s="72">
        <v>51140000</v>
      </c>
      <c r="E28" s="115">
        <f t="shared" ca="1" si="0"/>
        <v>0</v>
      </c>
    </row>
    <row r="29" spans="1:5" x14ac:dyDescent="0.2">
      <c r="A29" s="72">
        <f t="shared" si="1"/>
        <v>31</v>
      </c>
      <c r="B29" s="72" t="s">
        <v>91</v>
      </c>
      <c r="C29" s="72">
        <v>51160000</v>
      </c>
      <c r="E29" s="115">
        <f t="shared" ca="1" si="0"/>
        <v>0</v>
      </c>
    </row>
    <row r="30" spans="1:5" x14ac:dyDescent="0.2">
      <c r="A30" s="72">
        <f t="shared" si="1"/>
        <v>32</v>
      </c>
      <c r="B30" s="72" t="s">
        <v>92</v>
      </c>
      <c r="C30" s="72">
        <v>51170000</v>
      </c>
      <c r="E30" s="115">
        <f t="shared" ca="1" si="0"/>
        <v>0</v>
      </c>
    </row>
    <row r="31" spans="1:5" x14ac:dyDescent="0.2">
      <c r="A31" s="72">
        <f t="shared" si="1"/>
        <v>33</v>
      </c>
      <c r="B31" s="72" t="s">
        <v>93</v>
      </c>
      <c r="C31" s="72">
        <v>51190000</v>
      </c>
      <c r="E31" s="115">
        <f t="shared" ca="1" si="0"/>
        <v>0</v>
      </c>
    </row>
    <row r="32" spans="1:5" x14ac:dyDescent="0.2">
      <c r="A32" s="72">
        <f t="shared" si="1"/>
        <v>34</v>
      </c>
      <c r="B32" s="72" t="s">
        <v>95</v>
      </c>
      <c r="C32" s="72">
        <v>51200000</v>
      </c>
      <c r="E32" s="115">
        <f t="shared" ca="1" si="0"/>
        <v>0</v>
      </c>
    </row>
    <row r="33" spans="1:5" x14ac:dyDescent="0.2">
      <c r="A33" s="72">
        <f t="shared" si="1"/>
        <v>35</v>
      </c>
      <c r="B33" s="72" t="s">
        <v>97</v>
      </c>
      <c r="C33" s="72">
        <v>51220000</v>
      </c>
      <c r="E33" s="115">
        <f t="shared" ca="1" si="0"/>
        <v>0</v>
      </c>
    </row>
    <row r="34" spans="1:5" x14ac:dyDescent="0.2">
      <c r="A34" s="72">
        <f t="shared" si="1"/>
        <v>36</v>
      </c>
      <c r="B34" s="72" t="s">
        <v>99</v>
      </c>
      <c r="C34" s="72">
        <v>51240000</v>
      </c>
      <c r="E34" s="115">
        <f t="shared" ca="1" si="0"/>
        <v>0</v>
      </c>
    </row>
    <row r="35" spans="1:5" x14ac:dyDescent="0.2">
      <c r="A35" s="72">
        <f t="shared" si="1"/>
        <v>37</v>
      </c>
      <c r="B35" s="72" t="s">
        <v>100</v>
      </c>
      <c r="C35" s="72">
        <v>51540000</v>
      </c>
      <c r="E35" s="115">
        <f t="shared" ca="1" si="0"/>
        <v>0</v>
      </c>
    </row>
    <row r="36" spans="1:5" x14ac:dyDescent="0.2">
      <c r="A36" s="72">
        <f t="shared" si="1"/>
        <v>38</v>
      </c>
      <c r="B36" s="72" t="s">
        <v>269</v>
      </c>
      <c r="C36" s="72">
        <v>51540040</v>
      </c>
      <c r="E36" s="115">
        <f t="shared" ca="1" si="0"/>
        <v>0</v>
      </c>
    </row>
    <row r="37" spans="1:5" x14ac:dyDescent="0.2">
      <c r="A37" s="72">
        <f t="shared" si="1"/>
        <v>39</v>
      </c>
      <c r="B37" s="72" t="s">
        <v>270</v>
      </c>
      <c r="C37" s="72">
        <v>51540080</v>
      </c>
      <c r="E37" s="115">
        <f t="shared" ca="1" si="0"/>
        <v>0</v>
      </c>
    </row>
    <row r="38" spans="1:5" x14ac:dyDescent="0.2">
      <c r="A38" s="72">
        <f t="shared" si="1"/>
        <v>40</v>
      </c>
      <c r="B38" s="72" t="s">
        <v>271</v>
      </c>
      <c r="C38" s="72">
        <v>51540120</v>
      </c>
      <c r="E38" s="115">
        <f t="shared" ca="1" si="0"/>
        <v>0</v>
      </c>
    </row>
    <row r="39" spans="1:5" x14ac:dyDescent="0.2">
      <c r="A39" s="72">
        <f t="shared" si="1"/>
        <v>41</v>
      </c>
      <c r="B39" s="72" t="s">
        <v>272</v>
      </c>
      <c r="C39" s="72">
        <v>51540160</v>
      </c>
      <c r="E39" s="115">
        <f t="shared" ca="1" si="0"/>
        <v>0</v>
      </c>
    </row>
    <row r="40" spans="1:5" x14ac:dyDescent="0.2">
      <c r="A40" s="72">
        <f t="shared" si="1"/>
        <v>42</v>
      </c>
      <c r="B40" s="72" t="s">
        <v>273</v>
      </c>
      <c r="C40" s="72">
        <v>51540200</v>
      </c>
      <c r="E40" s="115">
        <f t="shared" ca="1" si="0"/>
        <v>0</v>
      </c>
    </row>
    <row r="41" spans="1:5" x14ac:dyDescent="0.2">
      <c r="A41" s="72">
        <f t="shared" si="1"/>
        <v>43</v>
      </c>
      <c r="B41" s="72" t="s">
        <v>274</v>
      </c>
      <c r="C41" s="72">
        <v>51540240</v>
      </c>
      <c r="E41" s="115">
        <f t="shared" ca="1" si="0"/>
        <v>0</v>
      </c>
    </row>
    <row r="42" spans="1:5" x14ac:dyDescent="0.2">
      <c r="A42" s="72">
        <f t="shared" si="1"/>
        <v>44</v>
      </c>
      <c r="B42" s="72" t="s">
        <v>275</v>
      </c>
      <c r="C42" s="72">
        <v>51540280</v>
      </c>
      <c r="E42" s="115">
        <f t="shared" ca="1" si="0"/>
        <v>0</v>
      </c>
    </row>
    <row r="43" spans="1:5" x14ac:dyDescent="0.2">
      <c r="A43" s="72">
        <f t="shared" si="1"/>
        <v>45</v>
      </c>
      <c r="B43" s="72" t="s">
        <v>276</v>
      </c>
      <c r="C43" s="72">
        <v>51540320</v>
      </c>
      <c r="E43" s="115">
        <f t="shared" ca="1" si="0"/>
        <v>0</v>
      </c>
    </row>
    <row r="44" spans="1:5" x14ac:dyDescent="0.2">
      <c r="A44" s="72">
        <f t="shared" si="1"/>
        <v>46</v>
      </c>
      <c r="B44" s="72" t="s">
        <v>277</v>
      </c>
      <c r="C44" s="72">
        <v>51540360</v>
      </c>
      <c r="E44" s="115">
        <f t="shared" ca="1" si="0"/>
        <v>0</v>
      </c>
    </row>
    <row r="45" spans="1:5" x14ac:dyDescent="0.2">
      <c r="A45" s="72">
        <f t="shared" si="1"/>
        <v>47</v>
      </c>
      <c r="B45" s="72" t="s">
        <v>278</v>
      </c>
      <c r="C45" s="72">
        <v>51540400</v>
      </c>
      <c r="E45" s="115">
        <f t="shared" ca="1" si="0"/>
        <v>0</v>
      </c>
    </row>
    <row r="46" spans="1:5" x14ac:dyDescent="0.2">
      <c r="A46" s="72">
        <f t="shared" si="1"/>
        <v>48</v>
      </c>
      <c r="B46" s="72" t="s">
        <v>279</v>
      </c>
      <c r="C46" s="72">
        <v>51540440</v>
      </c>
      <c r="E46" s="115">
        <f t="shared" ca="1" si="0"/>
        <v>0</v>
      </c>
    </row>
    <row r="47" spans="1:5" x14ac:dyDescent="0.2">
      <c r="A47" s="72">
        <f t="shared" si="1"/>
        <v>49</v>
      </c>
      <c r="B47" s="72" t="s">
        <v>280</v>
      </c>
      <c r="C47" s="72">
        <v>51540480</v>
      </c>
      <c r="E47" s="115">
        <f t="shared" ca="1" si="0"/>
        <v>0</v>
      </c>
    </row>
    <row r="48" spans="1:5" x14ac:dyDescent="0.2">
      <c r="A48" s="72">
        <f t="shared" si="1"/>
        <v>50</v>
      </c>
      <c r="B48" s="72" t="s">
        <v>281</v>
      </c>
      <c r="C48" s="72">
        <v>51540520</v>
      </c>
      <c r="E48" s="115">
        <f t="shared" ca="1" si="0"/>
        <v>0</v>
      </c>
    </row>
    <row r="49" spans="1:5" x14ac:dyDescent="0.2">
      <c r="A49" s="72">
        <f t="shared" si="1"/>
        <v>51</v>
      </c>
      <c r="B49" s="72" t="s">
        <v>282</v>
      </c>
      <c r="C49" s="72">
        <v>51540560</v>
      </c>
      <c r="E49" s="115">
        <f t="shared" ca="1" si="0"/>
        <v>0</v>
      </c>
    </row>
    <row r="50" spans="1:5" x14ac:dyDescent="0.2">
      <c r="A50" s="72">
        <f t="shared" si="1"/>
        <v>52</v>
      </c>
      <c r="B50" s="72" t="s">
        <v>283</v>
      </c>
      <c r="C50" s="72">
        <v>51540600</v>
      </c>
      <c r="E50" s="115">
        <f t="shared" ca="1" si="0"/>
        <v>0</v>
      </c>
    </row>
    <row r="51" spans="1:5" x14ac:dyDescent="0.2">
      <c r="A51" s="72">
        <f t="shared" si="1"/>
        <v>53</v>
      </c>
      <c r="B51" s="72" t="s">
        <v>284</v>
      </c>
      <c r="C51" s="72">
        <v>51540640</v>
      </c>
      <c r="E51" s="115">
        <f t="shared" ca="1" si="0"/>
        <v>0</v>
      </c>
    </row>
    <row r="52" spans="1:5" x14ac:dyDescent="0.2">
      <c r="A52" s="72">
        <f t="shared" si="1"/>
        <v>54</v>
      </c>
      <c r="B52" s="72" t="s">
        <v>112</v>
      </c>
      <c r="C52" s="72">
        <v>51580000</v>
      </c>
      <c r="E52" s="115">
        <f t="shared" ca="1" si="0"/>
        <v>0</v>
      </c>
    </row>
    <row r="53" spans="1:5" x14ac:dyDescent="0.2">
      <c r="A53" s="72">
        <f t="shared" si="1"/>
        <v>55</v>
      </c>
      <c r="B53" s="72" t="s">
        <v>285</v>
      </c>
      <c r="C53" s="72">
        <v>51580040</v>
      </c>
      <c r="E53" s="115">
        <f t="shared" ca="1" si="0"/>
        <v>0</v>
      </c>
    </row>
    <row r="54" spans="1:5" x14ac:dyDescent="0.2">
      <c r="A54" s="72">
        <f t="shared" si="1"/>
        <v>56</v>
      </c>
      <c r="B54" s="72" t="s">
        <v>286</v>
      </c>
      <c r="C54" s="72">
        <v>51580080</v>
      </c>
      <c r="E54" s="115">
        <f t="shared" ca="1" si="0"/>
        <v>0</v>
      </c>
    </row>
    <row r="55" spans="1:5" x14ac:dyDescent="0.2">
      <c r="A55" s="72">
        <f t="shared" si="1"/>
        <v>57</v>
      </c>
      <c r="B55" s="72" t="s">
        <v>287</v>
      </c>
      <c r="C55" s="72">
        <v>51580120</v>
      </c>
      <c r="E55" s="115">
        <f t="shared" ca="1" si="0"/>
        <v>0</v>
      </c>
    </row>
    <row r="56" spans="1:5" x14ac:dyDescent="0.2">
      <c r="A56" s="72">
        <f t="shared" si="1"/>
        <v>58</v>
      </c>
      <c r="B56" s="72" t="s">
        <v>288</v>
      </c>
      <c r="C56" s="72">
        <v>51580160</v>
      </c>
      <c r="E56" s="115">
        <f t="shared" ca="1" si="0"/>
        <v>0</v>
      </c>
    </row>
    <row r="57" spans="1:5" x14ac:dyDescent="0.2">
      <c r="A57" s="72">
        <f t="shared" si="1"/>
        <v>59</v>
      </c>
      <c r="B57" s="72" t="s">
        <v>289</v>
      </c>
      <c r="C57" s="72">
        <v>51580200</v>
      </c>
      <c r="E57" s="115">
        <f t="shared" ca="1" si="0"/>
        <v>0</v>
      </c>
    </row>
    <row r="58" spans="1:5" x14ac:dyDescent="0.2">
      <c r="A58" s="72">
        <f t="shared" si="1"/>
        <v>60</v>
      </c>
      <c r="B58" s="72" t="s">
        <v>290</v>
      </c>
      <c r="C58" s="72">
        <v>51580240</v>
      </c>
      <c r="E58" s="115">
        <f t="shared" ca="1" si="0"/>
        <v>0</v>
      </c>
    </row>
    <row r="59" spans="1:5" x14ac:dyDescent="0.2">
      <c r="A59" s="72">
        <f t="shared" si="1"/>
        <v>61</v>
      </c>
      <c r="B59" s="72" t="s">
        <v>291</v>
      </c>
      <c r="C59" s="72">
        <v>51580260</v>
      </c>
      <c r="E59" s="115">
        <f t="shared" ca="1" si="0"/>
        <v>0</v>
      </c>
    </row>
    <row r="60" spans="1:5" x14ac:dyDescent="0.2">
      <c r="A60" s="72">
        <f t="shared" si="1"/>
        <v>62</v>
      </c>
      <c r="B60" s="72" t="s">
        <v>292</v>
      </c>
      <c r="C60" s="72">
        <v>51580280</v>
      </c>
      <c r="E60" s="115">
        <f t="shared" ca="1" si="0"/>
        <v>0</v>
      </c>
    </row>
    <row r="61" spans="1:5" x14ac:dyDescent="0.2">
      <c r="A61" s="72">
        <f t="shared" si="1"/>
        <v>63</v>
      </c>
      <c r="B61" s="72" t="s">
        <v>293</v>
      </c>
      <c r="C61" s="72">
        <v>51580320</v>
      </c>
      <c r="E61" s="115">
        <f t="shared" ca="1" si="0"/>
        <v>0</v>
      </c>
    </row>
    <row r="62" spans="1:5" x14ac:dyDescent="0.2">
      <c r="A62" s="72">
        <f t="shared" si="1"/>
        <v>64</v>
      </c>
      <c r="B62" s="72" t="s">
        <v>294</v>
      </c>
      <c r="C62" s="72">
        <v>51580360</v>
      </c>
      <c r="E62" s="115">
        <f t="shared" ca="1" si="0"/>
        <v>0</v>
      </c>
    </row>
    <row r="63" spans="1:5" x14ac:dyDescent="0.2">
      <c r="A63" s="72">
        <f t="shared" si="1"/>
        <v>65</v>
      </c>
      <c r="B63" s="72" t="s">
        <v>130</v>
      </c>
      <c r="C63" s="72">
        <v>51620000</v>
      </c>
      <c r="E63" s="115">
        <f t="shared" ca="1" si="0"/>
        <v>0</v>
      </c>
    </row>
    <row r="64" spans="1:5" x14ac:dyDescent="0.2">
      <c r="A64" s="72">
        <f t="shared" si="1"/>
        <v>66</v>
      </c>
      <c r="B64" s="72" t="s">
        <v>295</v>
      </c>
      <c r="C64" s="72">
        <v>51620040</v>
      </c>
      <c r="E64" s="115">
        <f t="shared" ca="1" si="0"/>
        <v>0</v>
      </c>
    </row>
    <row r="65" spans="1:5" x14ac:dyDescent="0.2">
      <c r="A65" s="72">
        <f t="shared" si="1"/>
        <v>67</v>
      </c>
      <c r="B65" s="72" t="s">
        <v>296</v>
      </c>
      <c r="C65" s="72">
        <v>51620080</v>
      </c>
      <c r="E65" s="115">
        <f t="shared" ca="1" si="0"/>
        <v>0</v>
      </c>
    </row>
    <row r="66" spans="1:5" x14ac:dyDescent="0.2">
      <c r="A66" s="72">
        <f t="shared" si="1"/>
        <v>68</v>
      </c>
      <c r="B66" s="72" t="s">
        <v>297</v>
      </c>
      <c r="C66" s="72">
        <v>51620120</v>
      </c>
      <c r="E66" s="115">
        <f t="shared" ref="E66:E129" ca="1" si="2">INDIRECT("'Quelle_LDB'!Z"&amp;$A66&amp;"S1",FALSE)+0-C66</f>
        <v>0</v>
      </c>
    </row>
    <row r="67" spans="1:5" x14ac:dyDescent="0.2">
      <c r="A67" s="72">
        <f t="shared" ref="A67:A130" si="3">ROW()+2</f>
        <v>69</v>
      </c>
      <c r="B67" s="72" t="s">
        <v>298</v>
      </c>
      <c r="C67" s="72">
        <v>51620160</v>
      </c>
      <c r="E67" s="115">
        <f t="shared" ca="1" si="2"/>
        <v>0</v>
      </c>
    </row>
    <row r="68" spans="1:5" x14ac:dyDescent="0.2">
      <c r="A68" s="72">
        <f t="shared" si="3"/>
        <v>70</v>
      </c>
      <c r="B68" s="72" t="s">
        <v>299</v>
      </c>
      <c r="C68" s="72">
        <v>51620200</v>
      </c>
      <c r="E68" s="115">
        <f t="shared" ca="1" si="2"/>
        <v>0</v>
      </c>
    </row>
    <row r="69" spans="1:5" x14ac:dyDescent="0.2">
      <c r="A69" s="72">
        <f t="shared" si="3"/>
        <v>71</v>
      </c>
      <c r="B69" s="72" t="s">
        <v>300</v>
      </c>
      <c r="C69" s="72">
        <v>51620220</v>
      </c>
      <c r="E69" s="115">
        <f t="shared" ca="1" si="2"/>
        <v>0</v>
      </c>
    </row>
    <row r="70" spans="1:5" x14ac:dyDescent="0.2">
      <c r="A70" s="72">
        <f t="shared" si="3"/>
        <v>72</v>
      </c>
      <c r="B70" s="72" t="s">
        <v>301</v>
      </c>
      <c r="C70" s="72">
        <v>51620240</v>
      </c>
      <c r="E70" s="115">
        <f t="shared" ca="1" si="2"/>
        <v>0</v>
      </c>
    </row>
    <row r="71" spans="1:5" x14ac:dyDescent="0.2">
      <c r="A71" s="72">
        <f t="shared" si="3"/>
        <v>73</v>
      </c>
      <c r="B71" s="72" t="s">
        <v>302</v>
      </c>
      <c r="C71" s="72">
        <v>51620280</v>
      </c>
      <c r="E71" s="115">
        <f t="shared" ca="1" si="2"/>
        <v>0</v>
      </c>
    </row>
    <row r="72" spans="1:5" x14ac:dyDescent="0.2">
      <c r="A72" s="72">
        <f t="shared" si="3"/>
        <v>74</v>
      </c>
      <c r="B72" s="72" t="s">
        <v>136</v>
      </c>
      <c r="C72" s="72">
        <v>51660000</v>
      </c>
      <c r="E72" s="115">
        <f t="shared" ca="1" si="2"/>
        <v>0</v>
      </c>
    </row>
    <row r="73" spans="1:5" x14ac:dyDescent="0.2">
      <c r="A73" s="72">
        <f t="shared" si="3"/>
        <v>75</v>
      </c>
      <c r="B73" s="72" t="s">
        <v>303</v>
      </c>
      <c r="C73" s="72">
        <v>51660040</v>
      </c>
      <c r="E73" s="115">
        <f t="shared" ca="1" si="2"/>
        <v>0</v>
      </c>
    </row>
    <row r="74" spans="1:5" x14ac:dyDescent="0.2">
      <c r="A74" s="72">
        <f t="shared" si="3"/>
        <v>76</v>
      </c>
      <c r="B74" s="72" t="s">
        <v>304</v>
      </c>
      <c r="C74" s="72">
        <v>51660080</v>
      </c>
      <c r="E74" s="115">
        <f t="shared" ca="1" si="2"/>
        <v>0</v>
      </c>
    </row>
    <row r="75" spans="1:5" x14ac:dyDescent="0.2">
      <c r="A75" s="72">
        <f t="shared" si="3"/>
        <v>77</v>
      </c>
      <c r="B75" s="72" t="s">
        <v>305</v>
      </c>
      <c r="C75" s="72">
        <v>51660120</v>
      </c>
      <c r="E75" s="115">
        <f t="shared" ca="1" si="2"/>
        <v>0</v>
      </c>
    </row>
    <row r="76" spans="1:5" x14ac:dyDescent="0.2">
      <c r="A76" s="72">
        <f t="shared" si="3"/>
        <v>78</v>
      </c>
      <c r="B76" s="72" t="s">
        <v>306</v>
      </c>
      <c r="C76" s="72">
        <v>51660160</v>
      </c>
      <c r="E76" s="115">
        <f t="shared" ca="1" si="2"/>
        <v>0</v>
      </c>
    </row>
    <row r="77" spans="1:5" x14ac:dyDescent="0.2">
      <c r="A77" s="72">
        <f t="shared" si="3"/>
        <v>79</v>
      </c>
      <c r="B77" s="72" t="s">
        <v>307</v>
      </c>
      <c r="C77" s="72">
        <v>51660200</v>
      </c>
      <c r="E77" s="115">
        <f t="shared" ca="1" si="2"/>
        <v>0</v>
      </c>
    </row>
    <row r="78" spans="1:5" x14ac:dyDescent="0.2">
      <c r="A78" s="72">
        <f t="shared" si="3"/>
        <v>80</v>
      </c>
      <c r="B78" s="72" t="s">
        <v>308</v>
      </c>
      <c r="C78" s="72">
        <v>51660240</v>
      </c>
      <c r="E78" s="115">
        <f t="shared" ca="1" si="2"/>
        <v>0</v>
      </c>
    </row>
    <row r="79" spans="1:5" x14ac:dyDescent="0.2">
      <c r="A79" s="72">
        <f t="shared" si="3"/>
        <v>81</v>
      </c>
      <c r="B79" s="72" t="s">
        <v>309</v>
      </c>
      <c r="C79" s="72">
        <v>51660280</v>
      </c>
      <c r="E79" s="115">
        <f t="shared" ca="1" si="2"/>
        <v>0</v>
      </c>
    </row>
    <row r="80" spans="1:5" x14ac:dyDescent="0.2">
      <c r="A80" s="72">
        <f t="shared" si="3"/>
        <v>82</v>
      </c>
      <c r="B80" s="72" t="s">
        <v>310</v>
      </c>
      <c r="C80" s="72">
        <v>51660320</v>
      </c>
      <c r="E80" s="115">
        <f t="shared" ca="1" si="2"/>
        <v>0</v>
      </c>
    </row>
    <row r="81" spans="1:5" x14ac:dyDescent="0.2">
      <c r="A81" s="72">
        <f t="shared" si="3"/>
        <v>83</v>
      </c>
      <c r="B81" s="72" t="s">
        <v>311</v>
      </c>
      <c r="C81" s="72">
        <v>51660360</v>
      </c>
      <c r="E81" s="115">
        <f t="shared" ca="1" si="2"/>
        <v>0</v>
      </c>
    </row>
    <row r="82" spans="1:5" x14ac:dyDescent="0.2">
      <c r="A82" s="72">
        <f t="shared" si="3"/>
        <v>84</v>
      </c>
      <c r="B82" s="72" t="s">
        <v>143</v>
      </c>
      <c r="C82" s="72">
        <v>51700000</v>
      </c>
      <c r="E82" s="115">
        <f t="shared" ca="1" si="2"/>
        <v>0</v>
      </c>
    </row>
    <row r="83" spans="1:5" x14ac:dyDescent="0.2">
      <c r="A83" s="72">
        <f t="shared" si="3"/>
        <v>85</v>
      </c>
      <c r="B83" s="72" t="s">
        <v>312</v>
      </c>
      <c r="C83" s="72">
        <v>51700040</v>
      </c>
      <c r="E83" s="115">
        <f t="shared" ca="1" si="2"/>
        <v>0</v>
      </c>
    </row>
    <row r="84" spans="1:5" x14ac:dyDescent="0.2">
      <c r="A84" s="72">
        <f t="shared" si="3"/>
        <v>86</v>
      </c>
      <c r="B84" s="72" t="s">
        <v>313</v>
      </c>
      <c r="C84" s="72">
        <v>51700080</v>
      </c>
      <c r="E84" s="115">
        <f t="shared" ca="1" si="2"/>
        <v>0</v>
      </c>
    </row>
    <row r="85" spans="1:5" x14ac:dyDescent="0.2">
      <c r="A85" s="72">
        <f t="shared" si="3"/>
        <v>87</v>
      </c>
      <c r="B85" s="72" t="s">
        <v>314</v>
      </c>
      <c r="C85" s="72">
        <v>51700120</v>
      </c>
      <c r="E85" s="115">
        <f t="shared" ca="1" si="2"/>
        <v>0</v>
      </c>
    </row>
    <row r="86" spans="1:5" x14ac:dyDescent="0.2">
      <c r="A86" s="72">
        <f t="shared" si="3"/>
        <v>88</v>
      </c>
      <c r="B86" s="72" t="s">
        <v>315</v>
      </c>
      <c r="C86" s="72">
        <v>51700160</v>
      </c>
      <c r="E86" s="115">
        <f t="shared" ca="1" si="2"/>
        <v>0</v>
      </c>
    </row>
    <row r="87" spans="1:5" x14ac:dyDescent="0.2">
      <c r="A87" s="72">
        <f t="shared" si="3"/>
        <v>89</v>
      </c>
      <c r="B87" s="72" t="s">
        <v>316</v>
      </c>
      <c r="C87" s="72">
        <v>51700200</v>
      </c>
      <c r="E87" s="115">
        <f t="shared" ca="1" si="2"/>
        <v>0</v>
      </c>
    </row>
    <row r="88" spans="1:5" x14ac:dyDescent="0.2">
      <c r="A88" s="72">
        <f t="shared" si="3"/>
        <v>90</v>
      </c>
      <c r="B88" s="72" t="s">
        <v>317</v>
      </c>
      <c r="C88" s="72">
        <v>51700240</v>
      </c>
      <c r="E88" s="115">
        <f t="shared" ca="1" si="2"/>
        <v>0</v>
      </c>
    </row>
    <row r="89" spans="1:5" x14ac:dyDescent="0.2">
      <c r="A89" s="72">
        <f t="shared" si="3"/>
        <v>91</v>
      </c>
      <c r="B89" s="72" t="s">
        <v>318</v>
      </c>
      <c r="C89" s="72">
        <v>51700280</v>
      </c>
      <c r="E89" s="115">
        <f t="shared" ca="1" si="2"/>
        <v>0</v>
      </c>
    </row>
    <row r="90" spans="1:5" x14ac:dyDescent="0.2">
      <c r="A90" s="72">
        <f t="shared" si="3"/>
        <v>92</v>
      </c>
      <c r="B90" s="72" t="s">
        <v>319</v>
      </c>
      <c r="C90" s="72">
        <v>51700320</v>
      </c>
      <c r="E90" s="115">
        <f t="shared" ca="1" si="2"/>
        <v>0</v>
      </c>
    </row>
    <row r="91" spans="1:5" x14ac:dyDescent="0.2">
      <c r="A91" s="72">
        <f t="shared" si="3"/>
        <v>93</v>
      </c>
      <c r="B91" s="72" t="s">
        <v>320</v>
      </c>
      <c r="C91" s="72">
        <v>51700360</v>
      </c>
      <c r="E91" s="115">
        <f t="shared" ca="1" si="2"/>
        <v>0</v>
      </c>
    </row>
    <row r="92" spans="1:5" x14ac:dyDescent="0.2">
      <c r="A92" s="72">
        <f t="shared" si="3"/>
        <v>94</v>
      </c>
      <c r="B92" s="72" t="s">
        <v>321</v>
      </c>
      <c r="C92" s="72">
        <v>51700400</v>
      </c>
      <c r="E92" s="115">
        <f t="shared" ca="1" si="2"/>
        <v>0</v>
      </c>
    </row>
    <row r="93" spans="1:5" x14ac:dyDescent="0.2">
      <c r="A93" s="72">
        <f t="shared" si="3"/>
        <v>95</v>
      </c>
      <c r="B93" s="72" t="s">
        <v>322</v>
      </c>
      <c r="C93" s="72">
        <v>51700440</v>
      </c>
      <c r="E93" s="115">
        <f t="shared" ca="1" si="2"/>
        <v>0</v>
      </c>
    </row>
    <row r="94" spans="1:5" x14ac:dyDescent="0.2">
      <c r="A94" s="72">
        <f t="shared" si="3"/>
        <v>96</v>
      </c>
      <c r="B94" s="72" t="s">
        <v>323</v>
      </c>
      <c r="C94" s="72">
        <v>51700480</v>
      </c>
      <c r="E94" s="115">
        <f t="shared" ca="1" si="2"/>
        <v>0</v>
      </c>
    </row>
    <row r="95" spans="1:5" x14ac:dyDescent="0.2">
      <c r="A95" s="72">
        <f t="shared" si="3"/>
        <v>97</v>
      </c>
      <c r="B95" s="72" t="s">
        <v>324</v>
      </c>
      <c r="C95" s="72">
        <v>51700520</v>
      </c>
      <c r="E95" s="115">
        <f t="shared" ca="1" si="2"/>
        <v>0</v>
      </c>
    </row>
    <row r="96" spans="1:5" x14ac:dyDescent="0.2">
      <c r="A96" s="72">
        <f t="shared" si="3"/>
        <v>98</v>
      </c>
      <c r="B96" s="72" t="s">
        <v>150</v>
      </c>
      <c r="C96" s="72">
        <v>53000000</v>
      </c>
      <c r="E96" s="115">
        <f t="shared" ca="1" si="2"/>
        <v>0</v>
      </c>
    </row>
    <row r="97" spans="1:5" x14ac:dyDescent="0.2">
      <c r="A97" s="72">
        <f t="shared" si="3"/>
        <v>99</v>
      </c>
      <c r="B97" s="72" t="s">
        <v>133</v>
      </c>
      <c r="C97" s="72">
        <v>53140000</v>
      </c>
      <c r="E97" s="115">
        <f t="shared" ca="1" si="2"/>
        <v>0</v>
      </c>
    </row>
    <row r="98" spans="1:5" x14ac:dyDescent="0.2">
      <c r="A98" s="72">
        <f t="shared" si="3"/>
        <v>100</v>
      </c>
      <c r="B98" s="72" t="s">
        <v>69</v>
      </c>
      <c r="C98" s="72">
        <v>53150000</v>
      </c>
      <c r="E98" s="115">
        <f t="shared" ca="1" si="2"/>
        <v>0</v>
      </c>
    </row>
    <row r="99" spans="1:5" x14ac:dyDescent="0.2">
      <c r="A99" s="72">
        <f t="shared" si="3"/>
        <v>101</v>
      </c>
      <c r="B99" s="72" t="s">
        <v>151</v>
      </c>
      <c r="C99" s="72">
        <v>53160000</v>
      </c>
      <c r="E99" s="115">
        <f t="shared" ca="1" si="2"/>
        <v>0</v>
      </c>
    </row>
    <row r="100" spans="1:5" x14ac:dyDescent="0.2">
      <c r="A100" s="72">
        <f t="shared" si="3"/>
        <v>102</v>
      </c>
      <c r="B100" s="72" t="s">
        <v>653</v>
      </c>
      <c r="C100" s="72">
        <v>53340000</v>
      </c>
      <c r="E100" s="115">
        <f t="shared" ca="1" si="2"/>
        <v>0</v>
      </c>
    </row>
    <row r="101" spans="1:5" x14ac:dyDescent="0.2">
      <c r="A101" s="72">
        <f t="shared" si="3"/>
        <v>103</v>
      </c>
      <c r="B101" s="72" t="s">
        <v>654</v>
      </c>
      <c r="C101" s="72">
        <v>53340020</v>
      </c>
      <c r="E101" s="115">
        <f t="shared" ca="1" si="2"/>
        <v>0</v>
      </c>
    </row>
    <row r="102" spans="1:5" x14ac:dyDescent="0.2">
      <c r="A102" s="72">
        <f t="shared" si="3"/>
        <v>104</v>
      </c>
      <c r="B102" s="72" t="s">
        <v>655</v>
      </c>
      <c r="C102" s="72">
        <v>53340040</v>
      </c>
      <c r="E102" s="115">
        <f t="shared" ca="1" si="2"/>
        <v>0</v>
      </c>
    </row>
    <row r="103" spans="1:5" x14ac:dyDescent="0.2">
      <c r="A103" s="72">
        <f t="shared" si="3"/>
        <v>105</v>
      </c>
      <c r="B103" s="72" t="s">
        <v>656</v>
      </c>
      <c r="C103" s="72">
        <v>53340080</v>
      </c>
      <c r="E103" s="115">
        <f t="shared" ca="1" si="2"/>
        <v>0</v>
      </c>
    </row>
    <row r="104" spans="1:5" x14ac:dyDescent="0.2">
      <c r="A104" s="72">
        <f t="shared" si="3"/>
        <v>106</v>
      </c>
      <c r="B104" s="72" t="s">
        <v>657</v>
      </c>
      <c r="C104" s="72">
        <v>53340120</v>
      </c>
      <c r="E104" s="115">
        <f t="shared" ca="1" si="2"/>
        <v>0</v>
      </c>
    </row>
    <row r="105" spans="1:5" x14ac:dyDescent="0.2">
      <c r="A105" s="72">
        <f t="shared" si="3"/>
        <v>107</v>
      </c>
      <c r="B105" s="72" t="s">
        <v>658</v>
      </c>
      <c r="C105" s="72">
        <v>53340160</v>
      </c>
      <c r="E105" s="115">
        <f t="shared" ca="1" si="2"/>
        <v>0</v>
      </c>
    </row>
    <row r="106" spans="1:5" x14ac:dyDescent="0.2">
      <c r="A106" s="72">
        <f t="shared" si="3"/>
        <v>108</v>
      </c>
      <c r="B106" s="72" t="s">
        <v>659</v>
      </c>
      <c r="C106" s="72">
        <v>53340200</v>
      </c>
      <c r="E106" s="115">
        <f t="shared" ca="1" si="2"/>
        <v>0</v>
      </c>
    </row>
    <row r="107" spans="1:5" x14ac:dyDescent="0.2">
      <c r="A107" s="72">
        <f t="shared" si="3"/>
        <v>109</v>
      </c>
      <c r="B107" s="72" t="s">
        <v>660</v>
      </c>
      <c r="C107" s="72">
        <v>53340240</v>
      </c>
      <c r="E107" s="115">
        <f t="shared" ca="1" si="2"/>
        <v>0</v>
      </c>
    </row>
    <row r="108" spans="1:5" x14ac:dyDescent="0.2">
      <c r="A108" s="72">
        <f t="shared" si="3"/>
        <v>110</v>
      </c>
      <c r="B108" s="72" t="s">
        <v>661</v>
      </c>
      <c r="C108" s="72">
        <v>53340280</v>
      </c>
      <c r="E108" s="115">
        <f t="shared" ca="1" si="2"/>
        <v>0</v>
      </c>
    </row>
    <row r="109" spans="1:5" x14ac:dyDescent="0.2">
      <c r="A109" s="72">
        <f t="shared" si="3"/>
        <v>111</v>
      </c>
      <c r="B109" s="72" t="s">
        <v>662</v>
      </c>
      <c r="C109" s="72">
        <v>53340320</v>
      </c>
      <c r="E109" s="115">
        <f t="shared" ca="1" si="2"/>
        <v>0</v>
      </c>
    </row>
    <row r="110" spans="1:5" x14ac:dyDescent="0.2">
      <c r="A110" s="72">
        <f t="shared" si="3"/>
        <v>112</v>
      </c>
      <c r="B110" s="72" t="s">
        <v>663</v>
      </c>
      <c r="C110" s="72">
        <v>53340360</v>
      </c>
      <c r="E110" s="115">
        <f t="shared" ca="1" si="2"/>
        <v>0</v>
      </c>
    </row>
    <row r="111" spans="1:5" x14ac:dyDescent="0.2">
      <c r="A111" s="72">
        <f t="shared" si="3"/>
        <v>113</v>
      </c>
      <c r="B111" s="72" t="s">
        <v>157</v>
      </c>
      <c r="C111" s="72">
        <v>53580000</v>
      </c>
      <c r="E111" s="115">
        <f t="shared" ca="1" si="2"/>
        <v>0</v>
      </c>
    </row>
    <row r="112" spans="1:5" x14ac:dyDescent="0.2">
      <c r="A112" s="72">
        <f t="shared" si="3"/>
        <v>114</v>
      </c>
      <c r="B112" s="72" t="s">
        <v>325</v>
      </c>
      <c r="C112" s="72">
        <v>53580040</v>
      </c>
      <c r="E112" s="115">
        <f t="shared" ca="1" si="2"/>
        <v>0</v>
      </c>
    </row>
    <row r="113" spans="1:5" x14ac:dyDescent="0.2">
      <c r="A113" s="72">
        <f t="shared" si="3"/>
        <v>115</v>
      </c>
      <c r="B113" s="72" t="s">
        <v>326</v>
      </c>
      <c r="C113" s="72">
        <v>53580080</v>
      </c>
      <c r="E113" s="115">
        <f t="shared" ca="1" si="2"/>
        <v>0</v>
      </c>
    </row>
    <row r="114" spans="1:5" x14ac:dyDescent="0.2">
      <c r="A114" s="72">
        <f t="shared" si="3"/>
        <v>116</v>
      </c>
      <c r="B114" s="72" t="s">
        <v>327</v>
      </c>
      <c r="C114" s="72">
        <v>53580120</v>
      </c>
      <c r="E114" s="115">
        <f t="shared" ca="1" si="2"/>
        <v>0</v>
      </c>
    </row>
    <row r="115" spans="1:5" x14ac:dyDescent="0.2">
      <c r="A115" s="72">
        <f t="shared" si="3"/>
        <v>117</v>
      </c>
      <c r="B115" s="72" t="s">
        <v>328</v>
      </c>
      <c r="C115" s="72">
        <v>53580160</v>
      </c>
      <c r="E115" s="115">
        <f t="shared" ca="1" si="2"/>
        <v>0</v>
      </c>
    </row>
    <row r="116" spans="1:5" x14ac:dyDescent="0.2">
      <c r="A116" s="72">
        <f t="shared" si="3"/>
        <v>118</v>
      </c>
      <c r="B116" s="72" t="s">
        <v>329</v>
      </c>
      <c r="C116" s="72">
        <v>53580200</v>
      </c>
      <c r="E116" s="115">
        <f t="shared" ca="1" si="2"/>
        <v>0</v>
      </c>
    </row>
    <row r="117" spans="1:5" x14ac:dyDescent="0.2">
      <c r="A117" s="72">
        <f t="shared" si="3"/>
        <v>119</v>
      </c>
      <c r="B117" s="72" t="s">
        <v>330</v>
      </c>
      <c r="C117" s="72">
        <v>53580240</v>
      </c>
      <c r="E117" s="115">
        <f t="shared" ca="1" si="2"/>
        <v>0</v>
      </c>
    </row>
    <row r="118" spans="1:5" x14ac:dyDescent="0.2">
      <c r="A118" s="72">
        <f t="shared" si="3"/>
        <v>120</v>
      </c>
      <c r="B118" s="72" t="s">
        <v>331</v>
      </c>
      <c r="C118" s="72">
        <v>53580280</v>
      </c>
      <c r="E118" s="115">
        <f t="shared" ca="1" si="2"/>
        <v>0</v>
      </c>
    </row>
    <row r="119" spans="1:5" x14ac:dyDescent="0.2">
      <c r="A119" s="72">
        <f t="shared" si="3"/>
        <v>121</v>
      </c>
      <c r="B119" s="72" t="s">
        <v>332</v>
      </c>
      <c r="C119" s="72">
        <v>53580320</v>
      </c>
      <c r="E119" s="115">
        <f t="shared" ca="1" si="2"/>
        <v>0</v>
      </c>
    </row>
    <row r="120" spans="1:5" x14ac:dyDescent="0.2">
      <c r="A120" s="72">
        <f t="shared" si="3"/>
        <v>122</v>
      </c>
      <c r="B120" s="72" t="s">
        <v>333</v>
      </c>
      <c r="C120" s="72">
        <v>53580360</v>
      </c>
      <c r="E120" s="115">
        <f t="shared" ca="1" si="2"/>
        <v>0</v>
      </c>
    </row>
    <row r="121" spans="1:5" x14ac:dyDescent="0.2">
      <c r="A121" s="72">
        <f t="shared" si="3"/>
        <v>123</v>
      </c>
      <c r="B121" s="72" t="s">
        <v>334</v>
      </c>
      <c r="C121" s="72">
        <v>53580400</v>
      </c>
      <c r="E121" s="115">
        <f t="shared" ca="1" si="2"/>
        <v>0</v>
      </c>
    </row>
    <row r="122" spans="1:5" x14ac:dyDescent="0.2">
      <c r="A122" s="72">
        <f t="shared" si="3"/>
        <v>124</v>
      </c>
      <c r="B122" s="72" t="s">
        <v>335</v>
      </c>
      <c r="C122" s="72">
        <v>53580440</v>
      </c>
      <c r="E122" s="115">
        <f t="shared" ca="1" si="2"/>
        <v>0</v>
      </c>
    </row>
    <row r="123" spans="1:5" x14ac:dyDescent="0.2">
      <c r="A123" s="72">
        <f t="shared" si="3"/>
        <v>125</v>
      </c>
      <c r="B123" s="72" t="s">
        <v>336</v>
      </c>
      <c r="C123" s="72">
        <v>53580480</v>
      </c>
      <c r="E123" s="115">
        <f t="shared" ca="1" si="2"/>
        <v>0</v>
      </c>
    </row>
    <row r="124" spans="1:5" x14ac:dyDescent="0.2">
      <c r="A124" s="72">
        <f t="shared" si="3"/>
        <v>126</v>
      </c>
      <c r="B124" s="72" t="s">
        <v>337</v>
      </c>
      <c r="C124" s="72">
        <v>53580520</v>
      </c>
      <c r="E124" s="115">
        <f t="shared" ca="1" si="2"/>
        <v>0</v>
      </c>
    </row>
    <row r="125" spans="1:5" x14ac:dyDescent="0.2">
      <c r="A125" s="72">
        <f t="shared" si="3"/>
        <v>127</v>
      </c>
      <c r="B125" s="72" t="s">
        <v>338</v>
      </c>
      <c r="C125" s="72">
        <v>53580560</v>
      </c>
      <c r="E125" s="115">
        <f t="shared" ca="1" si="2"/>
        <v>0</v>
      </c>
    </row>
    <row r="126" spans="1:5" x14ac:dyDescent="0.2">
      <c r="A126" s="72">
        <f t="shared" si="3"/>
        <v>128</v>
      </c>
      <c r="B126" s="72" t="s">
        <v>339</v>
      </c>
      <c r="C126" s="72">
        <v>53580600</v>
      </c>
      <c r="E126" s="115">
        <f t="shared" ca="1" si="2"/>
        <v>0</v>
      </c>
    </row>
    <row r="127" spans="1:5" x14ac:dyDescent="0.2">
      <c r="A127" s="72">
        <f t="shared" si="3"/>
        <v>129</v>
      </c>
      <c r="B127" s="72" t="s">
        <v>156</v>
      </c>
      <c r="C127" s="72">
        <v>53620000</v>
      </c>
      <c r="E127" s="115">
        <f t="shared" ca="1" si="2"/>
        <v>0</v>
      </c>
    </row>
    <row r="128" spans="1:5" x14ac:dyDescent="0.2">
      <c r="A128" s="72">
        <f t="shared" si="3"/>
        <v>130</v>
      </c>
      <c r="B128" s="72" t="s">
        <v>340</v>
      </c>
      <c r="C128" s="72">
        <v>53620040</v>
      </c>
      <c r="E128" s="115">
        <f t="shared" ca="1" si="2"/>
        <v>0</v>
      </c>
    </row>
    <row r="129" spans="1:5" x14ac:dyDescent="0.2">
      <c r="A129" s="72">
        <f t="shared" si="3"/>
        <v>131</v>
      </c>
      <c r="B129" s="72" t="s">
        <v>341</v>
      </c>
      <c r="C129" s="72">
        <v>53620080</v>
      </c>
      <c r="E129" s="115">
        <f t="shared" ca="1" si="2"/>
        <v>0</v>
      </c>
    </row>
    <row r="130" spans="1:5" x14ac:dyDescent="0.2">
      <c r="A130" s="72">
        <f t="shared" si="3"/>
        <v>132</v>
      </c>
      <c r="B130" s="72" t="s">
        <v>342</v>
      </c>
      <c r="C130" s="72">
        <v>53620120</v>
      </c>
      <c r="E130" s="115">
        <f t="shared" ref="E130:E193" ca="1" si="4">INDIRECT("'Quelle_LDB'!Z"&amp;$A130&amp;"S1",FALSE)+0-C130</f>
        <v>0</v>
      </c>
    </row>
    <row r="131" spans="1:5" x14ac:dyDescent="0.2">
      <c r="A131" s="72">
        <f t="shared" ref="A131:A194" si="5">ROW()+2</f>
        <v>133</v>
      </c>
      <c r="B131" s="72" t="s">
        <v>343</v>
      </c>
      <c r="C131" s="72">
        <v>53620160</v>
      </c>
      <c r="E131" s="115">
        <f t="shared" ca="1" si="4"/>
        <v>0</v>
      </c>
    </row>
    <row r="132" spans="1:5" x14ac:dyDescent="0.2">
      <c r="A132" s="72">
        <f t="shared" si="5"/>
        <v>134</v>
      </c>
      <c r="B132" s="72" t="s">
        <v>344</v>
      </c>
      <c r="C132" s="72">
        <v>53620200</v>
      </c>
      <c r="E132" s="115">
        <f t="shared" ca="1" si="4"/>
        <v>0</v>
      </c>
    </row>
    <row r="133" spans="1:5" x14ac:dyDescent="0.2">
      <c r="A133" s="72">
        <f t="shared" si="5"/>
        <v>135</v>
      </c>
      <c r="B133" s="72" t="s">
        <v>345</v>
      </c>
      <c r="C133" s="72">
        <v>53620240</v>
      </c>
      <c r="E133" s="115">
        <f t="shared" ca="1" si="4"/>
        <v>0</v>
      </c>
    </row>
    <row r="134" spans="1:5" x14ac:dyDescent="0.2">
      <c r="A134" s="72">
        <f t="shared" si="5"/>
        <v>136</v>
      </c>
      <c r="B134" s="72" t="s">
        <v>346</v>
      </c>
      <c r="C134" s="72">
        <v>53620280</v>
      </c>
      <c r="E134" s="115">
        <f t="shared" ca="1" si="4"/>
        <v>0</v>
      </c>
    </row>
    <row r="135" spans="1:5" x14ac:dyDescent="0.2">
      <c r="A135" s="72">
        <f t="shared" si="5"/>
        <v>137</v>
      </c>
      <c r="B135" s="72" t="s">
        <v>347</v>
      </c>
      <c r="C135" s="72">
        <v>53620320</v>
      </c>
      <c r="E135" s="115">
        <f t="shared" ca="1" si="4"/>
        <v>0</v>
      </c>
    </row>
    <row r="136" spans="1:5" x14ac:dyDescent="0.2">
      <c r="A136" s="72">
        <f t="shared" si="5"/>
        <v>138</v>
      </c>
      <c r="B136" s="72" t="s">
        <v>348</v>
      </c>
      <c r="C136" s="72">
        <v>53620360</v>
      </c>
      <c r="E136" s="115">
        <f t="shared" ca="1" si="4"/>
        <v>0</v>
      </c>
    </row>
    <row r="137" spans="1:5" x14ac:dyDescent="0.2">
      <c r="A137" s="72">
        <f t="shared" si="5"/>
        <v>139</v>
      </c>
      <c r="B137" s="72" t="s">
        <v>349</v>
      </c>
      <c r="C137" s="72">
        <v>53620400</v>
      </c>
      <c r="E137" s="115">
        <f t="shared" ca="1" si="4"/>
        <v>0</v>
      </c>
    </row>
    <row r="138" spans="1:5" x14ac:dyDescent="0.2">
      <c r="A138" s="72">
        <f t="shared" si="5"/>
        <v>140</v>
      </c>
      <c r="B138" s="72" t="s">
        <v>172</v>
      </c>
      <c r="C138" s="72">
        <v>53660000</v>
      </c>
      <c r="E138" s="115">
        <f t="shared" ca="1" si="4"/>
        <v>0</v>
      </c>
    </row>
    <row r="139" spans="1:5" x14ac:dyDescent="0.2">
      <c r="A139" s="72">
        <f t="shared" si="5"/>
        <v>141</v>
      </c>
      <c r="B139" s="72" t="s">
        <v>350</v>
      </c>
      <c r="C139" s="72">
        <v>53660040</v>
      </c>
      <c r="E139" s="115">
        <f t="shared" ca="1" si="4"/>
        <v>0</v>
      </c>
    </row>
    <row r="140" spans="1:5" x14ac:dyDescent="0.2">
      <c r="A140" s="72">
        <f t="shared" si="5"/>
        <v>142</v>
      </c>
      <c r="B140" s="72" t="s">
        <v>351</v>
      </c>
      <c r="C140" s="72">
        <v>53660080</v>
      </c>
      <c r="E140" s="115">
        <f t="shared" ca="1" si="4"/>
        <v>0</v>
      </c>
    </row>
    <row r="141" spans="1:5" x14ac:dyDescent="0.2">
      <c r="A141" s="72">
        <f t="shared" si="5"/>
        <v>143</v>
      </c>
      <c r="B141" s="72" t="s">
        <v>352</v>
      </c>
      <c r="C141" s="72">
        <v>53660120</v>
      </c>
      <c r="E141" s="115">
        <f t="shared" ca="1" si="4"/>
        <v>0</v>
      </c>
    </row>
    <row r="142" spans="1:5" x14ac:dyDescent="0.2">
      <c r="A142" s="72">
        <f t="shared" si="5"/>
        <v>144</v>
      </c>
      <c r="B142" s="72" t="s">
        <v>353</v>
      </c>
      <c r="C142" s="72">
        <v>53660160</v>
      </c>
      <c r="E142" s="115">
        <f t="shared" ca="1" si="4"/>
        <v>0</v>
      </c>
    </row>
    <row r="143" spans="1:5" x14ac:dyDescent="0.2">
      <c r="A143" s="72">
        <f t="shared" si="5"/>
        <v>145</v>
      </c>
      <c r="B143" s="72" t="s">
        <v>354</v>
      </c>
      <c r="C143" s="72">
        <v>53660200</v>
      </c>
      <c r="E143" s="115">
        <f t="shared" ca="1" si="4"/>
        <v>0</v>
      </c>
    </row>
    <row r="144" spans="1:5" x14ac:dyDescent="0.2">
      <c r="A144" s="72">
        <f t="shared" si="5"/>
        <v>146</v>
      </c>
      <c r="B144" s="72" t="s">
        <v>355</v>
      </c>
      <c r="C144" s="72">
        <v>53660240</v>
      </c>
      <c r="E144" s="115">
        <f t="shared" ca="1" si="4"/>
        <v>0</v>
      </c>
    </row>
    <row r="145" spans="1:5" x14ac:dyDescent="0.2">
      <c r="A145" s="72">
        <f t="shared" si="5"/>
        <v>147</v>
      </c>
      <c r="B145" s="72" t="s">
        <v>356</v>
      </c>
      <c r="C145" s="72">
        <v>53660280</v>
      </c>
      <c r="E145" s="115">
        <f t="shared" ca="1" si="4"/>
        <v>0</v>
      </c>
    </row>
    <row r="146" spans="1:5" x14ac:dyDescent="0.2">
      <c r="A146" s="72">
        <f t="shared" si="5"/>
        <v>148</v>
      </c>
      <c r="B146" s="72" t="s">
        <v>357</v>
      </c>
      <c r="C146" s="72">
        <v>53660320</v>
      </c>
      <c r="E146" s="115">
        <f t="shared" ca="1" si="4"/>
        <v>0</v>
      </c>
    </row>
    <row r="147" spans="1:5" x14ac:dyDescent="0.2">
      <c r="A147" s="72">
        <f t="shared" si="5"/>
        <v>149</v>
      </c>
      <c r="B147" s="72" t="s">
        <v>358</v>
      </c>
      <c r="C147" s="72">
        <v>53660360</v>
      </c>
      <c r="E147" s="115">
        <f t="shared" ca="1" si="4"/>
        <v>0</v>
      </c>
    </row>
    <row r="148" spans="1:5" x14ac:dyDescent="0.2">
      <c r="A148" s="72">
        <f t="shared" si="5"/>
        <v>150</v>
      </c>
      <c r="B148" s="72" t="s">
        <v>359</v>
      </c>
      <c r="C148" s="72">
        <v>53660400</v>
      </c>
      <c r="E148" s="115">
        <f t="shared" ca="1" si="4"/>
        <v>0</v>
      </c>
    </row>
    <row r="149" spans="1:5" x14ac:dyDescent="0.2">
      <c r="A149" s="72">
        <f t="shared" si="5"/>
        <v>151</v>
      </c>
      <c r="B149" s="72" t="s">
        <v>360</v>
      </c>
      <c r="C149" s="72">
        <v>53660440</v>
      </c>
      <c r="E149" s="115">
        <f t="shared" ca="1" si="4"/>
        <v>0</v>
      </c>
    </row>
    <row r="150" spans="1:5" x14ac:dyDescent="0.2">
      <c r="A150" s="72">
        <f t="shared" si="5"/>
        <v>152</v>
      </c>
      <c r="B150" s="72" t="s">
        <v>179</v>
      </c>
      <c r="C150" s="72">
        <v>53700000</v>
      </c>
      <c r="E150" s="115">
        <f t="shared" ca="1" si="4"/>
        <v>0</v>
      </c>
    </row>
    <row r="151" spans="1:5" x14ac:dyDescent="0.2">
      <c r="A151" s="72">
        <f t="shared" si="5"/>
        <v>153</v>
      </c>
      <c r="B151" s="72" t="s">
        <v>361</v>
      </c>
      <c r="C151" s="72">
        <v>53700040</v>
      </c>
      <c r="E151" s="115">
        <f t="shared" ca="1" si="4"/>
        <v>0</v>
      </c>
    </row>
    <row r="152" spans="1:5" x14ac:dyDescent="0.2">
      <c r="A152" s="72">
        <f t="shared" si="5"/>
        <v>154</v>
      </c>
      <c r="B152" s="72" t="s">
        <v>362</v>
      </c>
      <c r="C152" s="72">
        <v>53700080</v>
      </c>
      <c r="E152" s="115">
        <f t="shared" ca="1" si="4"/>
        <v>0</v>
      </c>
    </row>
    <row r="153" spans="1:5" x14ac:dyDescent="0.2">
      <c r="A153" s="72">
        <f t="shared" si="5"/>
        <v>155</v>
      </c>
      <c r="B153" s="72" t="s">
        <v>363</v>
      </c>
      <c r="C153" s="72">
        <v>53700120</v>
      </c>
      <c r="E153" s="115">
        <f t="shared" ca="1" si="4"/>
        <v>0</v>
      </c>
    </row>
    <row r="154" spans="1:5" x14ac:dyDescent="0.2">
      <c r="A154" s="72">
        <f t="shared" si="5"/>
        <v>156</v>
      </c>
      <c r="B154" s="72" t="s">
        <v>364</v>
      </c>
      <c r="C154" s="72">
        <v>53700160</v>
      </c>
      <c r="E154" s="115">
        <f t="shared" ca="1" si="4"/>
        <v>0</v>
      </c>
    </row>
    <row r="155" spans="1:5" x14ac:dyDescent="0.2">
      <c r="A155" s="72">
        <f t="shared" si="5"/>
        <v>157</v>
      </c>
      <c r="B155" s="72" t="s">
        <v>365</v>
      </c>
      <c r="C155" s="72">
        <v>53700200</v>
      </c>
      <c r="E155" s="115">
        <f t="shared" ca="1" si="4"/>
        <v>0</v>
      </c>
    </row>
    <row r="156" spans="1:5" x14ac:dyDescent="0.2">
      <c r="A156" s="72">
        <f t="shared" si="5"/>
        <v>158</v>
      </c>
      <c r="B156" s="72" t="s">
        <v>366</v>
      </c>
      <c r="C156" s="72">
        <v>53700240</v>
      </c>
      <c r="E156" s="115">
        <f t="shared" ca="1" si="4"/>
        <v>0</v>
      </c>
    </row>
    <row r="157" spans="1:5" x14ac:dyDescent="0.2">
      <c r="A157" s="72">
        <f t="shared" si="5"/>
        <v>159</v>
      </c>
      <c r="B157" s="72" t="s">
        <v>367</v>
      </c>
      <c r="C157" s="72">
        <v>53700280</v>
      </c>
      <c r="E157" s="115">
        <f t="shared" ca="1" si="4"/>
        <v>0</v>
      </c>
    </row>
    <row r="158" spans="1:5" x14ac:dyDescent="0.2">
      <c r="A158" s="72">
        <f t="shared" si="5"/>
        <v>160</v>
      </c>
      <c r="B158" s="72" t="s">
        <v>368</v>
      </c>
      <c r="C158" s="72">
        <v>53700320</v>
      </c>
      <c r="E158" s="115">
        <f t="shared" ca="1" si="4"/>
        <v>0</v>
      </c>
    </row>
    <row r="159" spans="1:5" x14ac:dyDescent="0.2">
      <c r="A159" s="72">
        <f t="shared" si="5"/>
        <v>161</v>
      </c>
      <c r="B159" s="72" t="s">
        <v>369</v>
      </c>
      <c r="C159" s="72">
        <v>53700360</v>
      </c>
      <c r="E159" s="115">
        <f t="shared" ca="1" si="4"/>
        <v>0</v>
      </c>
    </row>
    <row r="160" spans="1:5" x14ac:dyDescent="0.2">
      <c r="A160" s="72">
        <f t="shared" si="5"/>
        <v>162</v>
      </c>
      <c r="B160" s="72" t="s">
        <v>370</v>
      </c>
      <c r="C160" s="72">
        <v>53700400</v>
      </c>
      <c r="E160" s="115">
        <f t="shared" ca="1" si="4"/>
        <v>0</v>
      </c>
    </row>
    <row r="161" spans="1:5" x14ac:dyDescent="0.2">
      <c r="A161" s="72">
        <f t="shared" si="5"/>
        <v>163</v>
      </c>
      <c r="B161" s="72" t="s">
        <v>185</v>
      </c>
      <c r="C161" s="72">
        <v>53740000</v>
      </c>
      <c r="E161" s="115">
        <f t="shared" ca="1" si="4"/>
        <v>0</v>
      </c>
    </row>
    <row r="162" spans="1:5" x14ac:dyDescent="0.2">
      <c r="A162" s="72">
        <f t="shared" si="5"/>
        <v>164</v>
      </c>
      <c r="B162" s="72" t="s">
        <v>371</v>
      </c>
      <c r="C162" s="72">
        <v>53740040</v>
      </c>
      <c r="E162" s="115">
        <f t="shared" ca="1" si="4"/>
        <v>0</v>
      </c>
    </row>
    <row r="163" spans="1:5" x14ac:dyDescent="0.2">
      <c r="A163" s="72">
        <f t="shared" si="5"/>
        <v>165</v>
      </c>
      <c r="B163" s="72" t="s">
        <v>372</v>
      </c>
      <c r="C163" s="72">
        <v>53740080</v>
      </c>
      <c r="E163" s="115">
        <f t="shared" ca="1" si="4"/>
        <v>0</v>
      </c>
    </row>
    <row r="164" spans="1:5" x14ac:dyDescent="0.2">
      <c r="A164" s="72">
        <f t="shared" si="5"/>
        <v>166</v>
      </c>
      <c r="B164" s="72" t="s">
        <v>373</v>
      </c>
      <c r="C164" s="72">
        <v>53740120</v>
      </c>
      <c r="E164" s="115">
        <f t="shared" ca="1" si="4"/>
        <v>0</v>
      </c>
    </row>
    <row r="165" spans="1:5" x14ac:dyDescent="0.2">
      <c r="A165" s="72">
        <f t="shared" si="5"/>
        <v>167</v>
      </c>
      <c r="B165" s="72" t="s">
        <v>374</v>
      </c>
      <c r="C165" s="72">
        <v>53740160</v>
      </c>
      <c r="E165" s="115">
        <f t="shared" ca="1" si="4"/>
        <v>0</v>
      </c>
    </row>
    <row r="166" spans="1:5" x14ac:dyDescent="0.2">
      <c r="A166" s="72">
        <f t="shared" si="5"/>
        <v>168</v>
      </c>
      <c r="B166" s="72" t="s">
        <v>375</v>
      </c>
      <c r="C166" s="72">
        <v>53740200</v>
      </c>
      <c r="E166" s="115">
        <f t="shared" ca="1" si="4"/>
        <v>0</v>
      </c>
    </row>
    <row r="167" spans="1:5" x14ac:dyDescent="0.2">
      <c r="A167" s="72">
        <f t="shared" si="5"/>
        <v>169</v>
      </c>
      <c r="B167" s="72" t="s">
        <v>376</v>
      </c>
      <c r="C167" s="72">
        <v>53740240</v>
      </c>
      <c r="E167" s="115">
        <f t="shared" ca="1" si="4"/>
        <v>0</v>
      </c>
    </row>
    <row r="168" spans="1:5" x14ac:dyDescent="0.2">
      <c r="A168" s="72">
        <f t="shared" si="5"/>
        <v>170</v>
      </c>
      <c r="B168" s="72" t="s">
        <v>377</v>
      </c>
      <c r="C168" s="72">
        <v>53740280</v>
      </c>
      <c r="E168" s="115">
        <f t="shared" ca="1" si="4"/>
        <v>0</v>
      </c>
    </row>
    <row r="169" spans="1:5" x14ac:dyDescent="0.2">
      <c r="A169" s="72">
        <f t="shared" si="5"/>
        <v>171</v>
      </c>
      <c r="B169" s="72" t="s">
        <v>378</v>
      </c>
      <c r="C169" s="72">
        <v>53740320</v>
      </c>
      <c r="E169" s="115">
        <f t="shared" ca="1" si="4"/>
        <v>0</v>
      </c>
    </row>
    <row r="170" spans="1:5" x14ac:dyDescent="0.2">
      <c r="A170" s="72">
        <f t="shared" si="5"/>
        <v>172</v>
      </c>
      <c r="B170" s="72" t="s">
        <v>379</v>
      </c>
      <c r="C170" s="72">
        <v>53740360</v>
      </c>
      <c r="E170" s="115">
        <f t="shared" ca="1" si="4"/>
        <v>0</v>
      </c>
    </row>
    <row r="171" spans="1:5" x14ac:dyDescent="0.2">
      <c r="A171" s="72">
        <f t="shared" si="5"/>
        <v>173</v>
      </c>
      <c r="B171" s="72" t="s">
        <v>380</v>
      </c>
      <c r="C171" s="72">
        <v>53740400</v>
      </c>
      <c r="E171" s="115">
        <f t="shared" ca="1" si="4"/>
        <v>0</v>
      </c>
    </row>
    <row r="172" spans="1:5" x14ac:dyDescent="0.2">
      <c r="A172" s="72">
        <f t="shared" si="5"/>
        <v>174</v>
      </c>
      <c r="B172" s="72" t="s">
        <v>381</v>
      </c>
      <c r="C172" s="72">
        <v>53740440</v>
      </c>
      <c r="E172" s="115">
        <f t="shared" ca="1" si="4"/>
        <v>0</v>
      </c>
    </row>
    <row r="173" spans="1:5" x14ac:dyDescent="0.2">
      <c r="A173" s="72">
        <f t="shared" si="5"/>
        <v>175</v>
      </c>
      <c r="B173" s="72" t="s">
        <v>382</v>
      </c>
      <c r="C173" s="72">
        <v>53740480</v>
      </c>
      <c r="E173" s="115">
        <f t="shared" ca="1" si="4"/>
        <v>0</v>
      </c>
    </row>
    <row r="174" spans="1:5" x14ac:dyDescent="0.2">
      <c r="A174" s="72">
        <f t="shared" si="5"/>
        <v>176</v>
      </c>
      <c r="B174" s="72" t="s">
        <v>383</v>
      </c>
      <c r="C174" s="72">
        <v>53740520</v>
      </c>
      <c r="E174" s="115">
        <f t="shared" ca="1" si="4"/>
        <v>0</v>
      </c>
    </row>
    <row r="175" spans="1:5" x14ac:dyDescent="0.2">
      <c r="A175" s="72">
        <f t="shared" si="5"/>
        <v>177</v>
      </c>
      <c r="B175" s="72" t="s">
        <v>198</v>
      </c>
      <c r="C175" s="72">
        <v>53780000</v>
      </c>
      <c r="E175" s="115">
        <f t="shared" ca="1" si="4"/>
        <v>0</v>
      </c>
    </row>
    <row r="176" spans="1:5" x14ac:dyDescent="0.2">
      <c r="A176" s="72">
        <f t="shared" si="5"/>
        <v>178</v>
      </c>
      <c r="B176" s="72" t="s">
        <v>384</v>
      </c>
      <c r="C176" s="72">
        <v>53780040</v>
      </c>
      <c r="E176" s="115">
        <f t="shared" ca="1" si="4"/>
        <v>0</v>
      </c>
    </row>
    <row r="177" spans="1:5" x14ac:dyDescent="0.2">
      <c r="A177" s="72">
        <f t="shared" si="5"/>
        <v>179</v>
      </c>
      <c r="B177" s="72" t="s">
        <v>385</v>
      </c>
      <c r="C177" s="72">
        <v>53780080</v>
      </c>
      <c r="E177" s="115">
        <f t="shared" ca="1" si="4"/>
        <v>0</v>
      </c>
    </row>
    <row r="178" spans="1:5" x14ac:dyDescent="0.2">
      <c r="A178" s="72">
        <f t="shared" si="5"/>
        <v>180</v>
      </c>
      <c r="B178" s="72" t="s">
        <v>386</v>
      </c>
      <c r="C178" s="72">
        <v>53780120</v>
      </c>
      <c r="E178" s="115">
        <f t="shared" ca="1" si="4"/>
        <v>0</v>
      </c>
    </row>
    <row r="179" spans="1:5" x14ac:dyDescent="0.2">
      <c r="A179" s="72">
        <f t="shared" si="5"/>
        <v>181</v>
      </c>
      <c r="B179" s="72" t="s">
        <v>387</v>
      </c>
      <c r="C179" s="72">
        <v>53780160</v>
      </c>
      <c r="E179" s="115">
        <f t="shared" ca="1" si="4"/>
        <v>0</v>
      </c>
    </row>
    <row r="180" spans="1:5" x14ac:dyDescent="0.2">
      <c r="A180" s="72">
        <f t="shared" si="5"/>
        <v>182</v>
      </c>
      <c r="B180" s="72" t="s">
        <v>388</v>
      </c>
      <c r="C180" s="72">
        <v>53780200</v>
      </c>
      <c r="E180" s="115">
        <f t="shared" ca="1" si="4"/>
        <v>0</v>
      </c>
    </row>
    <row r="181" spans="1:5" x14ac:dyDescent="0.2">
      <c r="A181" s="72">
        <f t="shared" si="5"/>
        <v>183</v>
      </c>
      <c r="B181" s="72" t="s">
        <v>389</v>
      </c>
      <c r="C181" s="72">
        <v>53780240</v>
      </c>
      <c r="E181" s="115">
        <f t="shared" ca="1" si="4"/>
        <v>0</v>
      </c>
    </row>
    <row r="182" spans="1:5" x14ac:dyDescent="0.2">
      <c r="A182" s="72">
        <f t="shared" si="5"/>
        <v>184</v>
      </c>
      <c r="B182" s="72" t="s">
        <v>390</v>
      </c>
      <c r="C182" s="72">
        <v>53780280</v>
      </c>
      <c r="E182" s="115">
        <f t="shared" ca="1" si="4"/>
        <v>0</v>
      </c>
    </row>
    <row r="183" spans="1:5" x14ac:dyDescent="0.2">
      <c r="A183" s="72">
        <f t="shared" si="5"/>
        <v>185</v>
      </c>
      <c r="B183" s="72" t="s">
        <v>391</v>
      </c>
      <c r="C183" s="72">
        <v>53780320</v>
      </c>
      <c r="E183" s="115">
        <f t="shared" ca="1" si="4"/>
        <v>0</v>
      </c>
    </row>
    <row r="184" spans="1:5" x14ac:dyDescent="0.2">
      <c r="A184" s="72">
        <f t="shared" si="5"/>
        <v>186</v>
      </c>
      <c r="B184" s="72" t="s">
        <v>203</v>
      </c>
      <c r="C184" s="72">
        <v>53820000</v>
      </c>
      <c r="E184" s="115">
        <f t="shared" ca="1" si="4"/>
        <v>0</v>
      </c>
    </row>
    <row r="185" spans="1:5" x14ac:dyDescent="0.2">
      <c r="A185" s="72">
        <f t="shared" si="5"/>
        <v>187</v>
      </c>
      <c r="B185" s="72" t="s">
        <v>392</v>
      </c>
      <c r="C185" s="72">
        <v>53820040</v>
      </c>
      <c r="E185" s="115">
        <f t="shared" ca="1" si="4"/>
        <v>0</v>
      </c>
    </row>
    <row r="186" spans="1:5" x14ac:dyDescent="0.2">
      <c r="A186" s="72">
        <f t="shared" si="5"/>
        <v>188</v>
      </c>
      <c r="B186" s="72" t="s">
        <v>393</v>
      </c>
      <c r="C186" s="72">
        <v>53820080</v>
      </c>
      <c r="E186" s="115">
        <f t="shared" ca="1" si="4"/>
        <v>0</v>
      </c>
    </row>
    <row r="187" spans="1:5" x14ac:dyDescent="0.2">
      <c r="A187" s="72">
        <f t="shared" si="5"/>
        <v>189</v>
      </c>
      <c r="B187" s="72" t="s">
        <v>394</v>
      </c>
      <c r="C187" s="72">
        <v>53820120</v>
      </c>
      <c r="E187" s="115">
        <f t="shared" ca="1" si="4"/>
        <v>0</v>
      </c>
    </row>
    <row r="188" spans="1:5" x14ac:dyDescent="0.2">
      <c r="A188" s="72">
        <f t="shared" si="5"/>
        <v>190</v>
      </c>
      <c r="B188" s="72" t="s">
        <v>395</v>
      </c>
      <c r="C188" s="72">
        <v>53820160</v>
      </c>
      <c r="E188" s="115">
        <f t="shared" ca="1" si="4"/>
        <v>0</v>
      </c>
    </row>
    <row r="189" spans="1:5" x14ac:dyDescent="0.2">
      <c r="A189" s="72">
        <f t="shared" si="5"/>
        <v>191</v>
      </c>
      <c r="B189" s="72" t="s">
        <v>396</v>
      </c>
      <c r="C189" s="72">
        <v>53820200</v>
      </c>
      <c r="E189" s="115">
        <f t="shared" ca="1" si="4"/>
        <v>0</v>
      </c>
    </row>
    <row r="190" spans="1:5" x14ac:dyDescent="0.2">
      <c r="A190" s="72">
        <f t="shared" si="5"/>
        <v>192</v>
      </c>
      <c r="B190" s="72" t="s">
        <v>397</v>
      </c>
      <c r="C190" s="72">
        <v>53820240</v>
      </c>
      <c r="E190" s="115">
        <f t="shared" ca="1" si="4"/>
        <v>0</v>
      </c>
    </row>
    <row r="191" spans="1:5" x14ac:dyDescent="0.2">
      <c r="A191" s="72">
        <f t="shared" si="5"/>
        <v>193</v>
      </c>
      <c r="B191" s="72" t="s">
        <v>398</v>
      </c>
      <c r="C191" s="72">
        <v>53820280</v>
      </c>
      <c r="E191" s="115">
        <f t="shared" ca="1" si="4"/>
        <v>0</v>
      </c>
    </row>
    <row r="192" spans="1:5" x14ac:dyDescent="0.2">
      <c r="A192" s="72">
        <f t="shared" si="5"/>
        <v>194</v>
      </c>
      <c r="B192" s="72" t="s">
        <v>399</v>
      </c>
      <c r="C192" s="72">
        <v>53820320</v>
      </c>
      <c r="E192" s="115">
        <f t="shared" ca="1" si="4"/>
        <v>0</v>
      </c>
    </row>
    <row r="193" spans="1:5" x14ac:dyDescent="0.2">
      <c r="A193" s="72">
        <f t="shared" si="5"/>
        <v>195</v>
      </c>
      <c r="B193" s="72" t="s">
        <v>400</v>
      </c>
      <c r="C193" s="72">
        <v>53820360</v>
      </c>
      <c r="E193" s="115">
        <f t="shared" ca="1" si="4"/>
        <v>0</v>
      </c>
    </row>
    <row r="194" spans="1:5" x14ac:dyDescent="0.2">
      <c r="A194" s="72">
        <f t="shared" si="5"/>
        <v>196</v>
      </c>
      <c r="B194" s="72" t="s">
        <v>401</v>
      </c>
      <c r="C194" s="72">
        <v>53820400</v>
      </c>
      <c r="E194" s="115">
        <f t="shared" ref="E194:E257" ca="1" si="6">INDIRECT("'Quelle_LDB'!Z"&amp;$A194&amp;"S1",FALSE)+0-C194</f>
        <v>0</v>
      </c>
    </row>
    <row r="195" spans="1:5" x14ac:dyDescent="0.2">
      <c r="A195" s="72">
        <f t="shared" ref="A195:A258" si="7">ROW()+2</f>
        <v>197</v>
      </c>
      <c r="B195" s="72" t="s">
        <v>402</v>
      </c>
      <c r="C195" s="72">
        <v>53820440</v>
      </c>
      <c r="E195" s="115">
        <f t="shared" ca="1" si="6"/>
        <v>0</v>
      </c>
    </row>
    <row r="196" spans="1:5" x14ac:dyDescent="0.2">
      <c r="A196" s="72">
        <f t="shared" si="7"/>
        <v>198</v>
      </c>
      <c r="B196" s="72" t="s">
        <v>403</v>
      </c>
      <c r="C196" s="72">
        <v>53820480</v>
      </c>
      <c r="E196" s="115">
        <f t="shared" ca="1" si="6"/>
        <v>0</v>
      </c>
    </row>
    <row r="197" spans="1:5" x14ac:dyDescent="0.2">
      <c r="A197" s="72">
        <f t="shared" si="7"/>
        <v>199</v>
      </c>
      <c r="B197" s="72" t="s">
        <v>404</v>
      </c>
      <c r="C197" s="72">
        <v>53820520</v>
      </c>
      <c r="E197" s="115">
        <f t="shared" ca="1" si="6"/>
        <v>0</v>
      </c>
    </row>
    <row r="198" spans="1:5" x14ac:dyDescent="0.2">
      <c r="A198" s="72">
        <f t="shared" si="7"/>
        <v>200</v>
      </c>
      <c r="B198" s="72" t="s">
        <v>405</v>
      </c>
      <c r="C198" s="72">
        <v>53820560</v>
      </c>
      <c r="E198" s="115">
        <f t="shared" ca="1" si="6"/>
        <v>0</v>
      </c>
    </row>
    <row r="199" spans="1:5" x14ac:dyDescent="0.2">
      <c r="A199" s="72">
        <f t="shared" si="7"/>
        <v>201</v>
      </c>
      <c r="B199" s="72" t="s">
        <v>406</v>
      </c>
      <c r="C199" s="72">
        <v>53820600</v>
      </c>
      <c r="E199" s="115">
        <f t="shared" ca="1" si="6"/>
        <v>0</v>
      </c>
    </row>
    <row r="200" spans="1:5" x14ac:dyDescent="0.2">
      <c r="A200" s="72">
        <f t="shared" si="7"/>
        <v>202</v>
      </c>
      <c r="B200" s="72" t="s">
        <v>407</v>
      </c>
      <c r="C200" s="72">
        <v>53820640</v>
      </c>
      <c r="E200" s="115">
        <f t="shared" ca="1" si="6"/>
        <v>0</v>
      </c>
    </row>
    <row r="201" spans="1:5" x14ac:dyDescent="0.2">
      <c r="A201" s="72">
        <f t="shared" si="7"/>
        <v>203</v>
      </c>
      <c r="B201" s="72" t="s">
        <v>408</v>
      </c>
      <c r="C201" s="72">
        <v>53820680</v>
      </c>
      <c r="E201" s="115">
        <f t="shared" ca="1" si="6"/>
        <v>0</v>
      </c>
    </row>
    <row r="202" spans="1:5" x14ac:dyDescent="0.2">
      <c r="A202" s="72">
        <f t="shared" si="7"/>
        <v>204</v>
      </c>
      <c r="B202" s="72" t="s">
        <v>409</v>
      </c>
      <c r="C202" s="72">
        <v>53820720</v>
      </c>
      <c r="E202" s="115">
        <f t="shared" ca="1" si="6"/>
        <v>0</v>
      </c>
    </row>
    <row r="203" spans="1:5" x14ac:dyDescent="0.2">
      <c r="A203" s="72">
        <f t="shared" si="7"/>
        <v>205</v>
      </c>
      <c r="B203" s="72" t="s">
        <v>410</v>
      </c>
      <c r="C203" s="72">
        <v>53820760</v>
      </c>
      <c r="E203" s="115">
        <f t="shared" ca="1" si="6"/>
        <v>0</v>
      </c>
    </row>
    <row r="204" spans="1:5" x14ac:dyDescent="0.2">
      <c r="A204" s="72">
        <f t="shared" si="7"/>
        <v>206</v>
      </c>
      <c r="B204" s="72" t="s">
        <v>211</v>
      </c>
      <c r="C204" s="72">
        <v>55000000</v>
      </c>
      <c r="E204" s="115">
        <f t="shared" ca="1" si="6"/>
        <v>0</v>
      </c>
    </row>
    <row r="205" spans="1:5" x14ac:dyDescent="0.2">
      <c r="A205" s="72">
        <f t="shared" si="7"/>
        <v>207</v>
      </c>
      <c r="B205" s="72" t="s">
        <v>267</v>
      </c>
      <c r="C205" s="72">
        <v>55010000</v>
      </c>
      <c r="E205" s="115">
        <f t="shared" ca="1" si="6"/>
        <v>0</v>
      </c>
    </row>
    <row r="206" spans="1:5" x14ac:dyDescent="0.2">
      <c r="A206" s="72">
        <f t="shared" si="7"/>
        <v>208</v>
      </c>
      <c r="B206" s="72" t="s">
        <v>268</v>
      </c>
      <c r="C206" s="72">
        <v>55020000</v>
      </c>
      <c r="E206" s="115">
        <f t="shared" ca="1" si="6"/>
        <v>0</v>
      </c>
    </row>
    <row r="207" spans="1:5" x14ac:dyDescent="0.2">
      <c r="A207" s="72">
        <f t="shared" si="7"/>
        <v>209</v>
      </c>
      <c r="B207" s="72" t="s">
        <v>138</v>
      </c>
      <c r="C207" s="72">
        <v>55120000</v>
      </c>
      <c r="E207" s="115">
        <f t="shared" ca="1" si="6"/>
        <v>0</v>
      </c>
    </row>
    <row r="208" spans="1:5" x14ac:dyDescent="0.2">
      <c r="A208" s="72">
        <f t="shared" si="7"/>
        <v>210</v>
      </c>
      <c r="B208" s="72" t="s">
        <v>171</v>
      </c>
      <c r="C208" s="72">
        <v>55130000</v>
      </c>
      <c r="E208" s="115">
        <f t="shared" ca="1" si="6"/>
        <v>0</v>
      </c>
    </row>
    <row r="209" spans="1:5" x14ac:dyDescent="0.2">
      <c r="A209" s="72">
        <f t="shared" si="7"/>
        <v>211</v>
      </c>
      <c r="B209" s="72" t="s">
        <v>214</v>
      </c>
      <c r="C209" s="72">
        <v>55150000</v>
      </c>
      <c r="E209" s="115">
        <f t="shared" ca="1" si="6"/>
        <v>0</v>
      </c>
    </row>
    <row r="210" spans="1:5" x14ac:dyDescent="0.2">
      <c r="A210" s="72">
        <f t="shared" si="7"/>
        <v>212</v>
      </c>
      <c r="B210" s="72" t="s">
        <v>215</v>
      </c>
      <c r="C210" s="72">
        <v>55540000</v>
      </c>
      <c r="E210" s="115">
        <f t="shared" ca="1" si="6"/>
        <v>0</v>
      </c>
    </row>
    <row r="211" spans="1:5" x14ac:dyDescent="0.2">
      <c r="A211" s="72">
        <f t="shared" si="7"/>
        <v>213</v>
      </c>
      <c r="B211" s="72" t="s">
        <v>411</v>
      </c>
      <c r="C211" s="72">
        <v>55540040</v>
      </c>
      <c r="E211" s="115">
        <f t="shared" ca="1" si="6"/>
        <v>0</v>
      </c>
    </row>
    <row r="212" spans="1:5" x14ac:dyDescent="0.2">
      <c r="A212" s="72">
        <f t="shared" si="7"/>
        <v>214</v>
      </c>
      <c r="B212" s="72" t="s">
        <v>412</v>
      </c>
      <c r="C212" s="72">
        <v>55540080</v>
      </c>
      <c r="E212" s="115">
        <f t="shared" ca="1" si="6"/>
        <v>0</v>
      </c>
    </row>
    <row r="213" spans="1:5" x14ac:dyDescent="0.2">
      <c r="A213" s="72">
        <f t="shared" si="7"/>
        <v>215</v>
      </c>
      <c r="B213" s="72" t="s">
        <v>413</v>
      </c>
      <c r="C213" s="72">
        <v>55540120</v>
      </c>
      <c r="E213" s="115">
        <f t="shared" ca="1" si="6"/>
        <v>0</v>
      </c>
    </row>
    <row r="214" spans="1:5" x14ac:dyDescent="0.2">
      <c r="A214" s="72">
        <f t="shared" si="7"/>
        <v>216</v>
      </c>
      <c r="B214" s="72" t="s">
        <v>414</v>
      </c>
      <c r="C214" s="72">
        <v>55540160</v>
      </c>
      <c r="E214" s="115">
        <f t="shared" ca="1" si="6"/>
        <v>0</v>
      </c>
    </row>
    <row r="215" spans="1:5" x14ac:dyDescent="0.2">
      <c r="A215" s="72">
        <f t="shared" si="7"/>
        <v>217</v>
      </c>
      <c r="B215" s="72" t="s">
        <v>415</v>
      </c>
      <c r="C215" s="72">
        <v>55540200</v>
      </c>
      <c r="E215" s="115">
        <f t="shared" ca="1" si="6"/>
        <v>0</v>
      </c>
    </row>
    <row r="216" spans="1:5" x14ac:dyDescent="0.2">
      <c r="A216" s="72">
        <f t="shared" si="7"/>
        <v>218</v>
      </c>
      <c r="B216" s="72" t="s">
        <v>416</v>
      </c>
      <c r="C216" s="72">
        <v>55540240</v>
      </c>
      <c r="E216" s="115">
        <f t="shared" ca="1" si="6"/>
        <v>0</v>
      </c>
    </row>
    <row r="217" spans="1:5" x14ac:dyDescent="0.2">
      <c r="A217" s="72">
        <f t="shared" si="7"/>
        <v>219</v>
      </c>
      <c r="B217" s="72" t="s">
        <v>417</v>
      </c>
      <c r="C217" s="72">
        <v>55540280</v>
      </c>
      <c r="E217" s="115">
        <f t="shared" ca="1" si="6"/>
        <v>0</v>
      </c>
    </row>
    <row r="218" spans="1:5" x14ac:dyDescent="0.2">
      <c r="A218" s="72">
        <f t="shared" si="7"/>
        <v>220</v>
      </c>
      <c r="B218" s="72" t="s">
        <v>418</v>
      </c>
      <c r="C218" s="72">
        <v>55540320</v>
      </c>
      <c r="E218" s="115">
        <f t="shared" ca="1" si="6"/>
        <v>0</v>
      </c>
    </row>
    <row r="219" spans="1:5" x14ac:dyDescent="0.2">
      <c r="A219" s="72">
        <f t="shared" si="7"/>
        <v>221</v>
      </c>
      <c r="B219" s="72" t="s">
        <v>419</v>
      </c>
      <c r="C219" s="72">
        <v>55540360</v>
      </c>
      <c r="E219" s="115">
        <f t="shared" ca="1" si="6"/>
        <v>0</v>
      </c>
    </row>
    <row r="220" spans="1:5" x14ac:dyDescent="0.2">
      <c r="A220" s="72">
        <f t="shared" si="7"/>
        <v>222</v>
      </c>
      <c r="B220" s="72" t="s">
        <v>420</v>
      </c>
      <c r="C220" s="72">
        <v>55540400</v>
      </c>
      <c r="E220" s="115">
        <f t="shared" ca="1" si="6"/>
        <v>0</v>
      </c>
    </row>
    <row r="221" spans="1:5" x14ac:dyDescent="0.2">
      <c r="A221" s="72">
        <f t="shared" si="7"/>
        <v>223</v>
      </c>
      <c r="B221" s="72" t="s">
        <v>421</v>
      </c>
      <c r="C221" s="72">
        <v>55540440</v>
      </c>
      <c r="E221" s="115">
        <f t="shared" ca="1" si="6"/>
        <v>0</v>
      </c>
    </row>
    <row r="222" spans="1:5" x14ac:dyDescent="0.2">
      <c r="A222" s="72">
        <f t="shared" si="7"/>
        <v>224</v>
      </c>
      <c r="B222" s="72" t="s">
        <v>422</v>
      </c>
      <c r="C222" s="72">
        <v>55540480</v>
      </c>
      <c r="E222" s="115">
        <f t="shared" ca="1" si="6"/>
        <v>0</v>
      </c>
    </row>
    <row r="223" spans="1:5" x14ac:dyDescent="0.2">
      <c r="A223" s="72">
        <f t="shared" si="7"/>
        <v>225</v>
      </c>
      <c r="B223" s="72" t="s">
        <v>423</v>
      </c>
      <c r="C223" s="72">
        <v>55540520</v>
      </c>
      <c r="E223" s="115">
        <f t="shared" ca="1" si="6"/>
        <v>0</v>
      </c>
    </row>
    <row r="224" spans="1:5" x14ac:dyDescent="0.2">
      <c r="A224" s="72">
        <f t="shared" si="7"/>
        <v>226</v>
      </c>
      <c r="B224" s="72" t="s">
        <v>424</v>
      </c>
      <c r="C224" s="72">
        <v>55540560</v>
      </c>
      <c r="E224" s="115">
        <f t="shared" ca="1" si="6"/>
        <v>0</v>
      </c>
    </row>
    <row r="225" spans="1:5" x14ac:dyDescent="0.2">
      <c r="A225" s="72">
        <f t="shared" si="7"/>
        <v>227</v>
      </c>
      <c r="B225" s="72" t="s">
        <v>425</v>
      </c>
      <c r="C225" s="72">
        <v>55540600</v>
      </c>
      <c r="E225" s="115">
        <f t="shared" ca="1" si="6"/>
        <v>0</v>
      </c>
    </row>
    <row r="226" spans="1:5" x14ac:dyDescent="0.2">
      <c r="A226" s="72">
        <f t="shared" si="7"/>
        <v>228</v>
      </c>
      <c r="B226" s="72" t="s">
        <v>426</v>
      </c>
      <c r="C226" s="72">
        <v>55540640</v>
      </c>
      <c r="E226" s="115">
        <f t="shared" ca="1" si="6"/>
        <v>0</v>
      </c>
    </row>
    <row r="227" spans="1:5" x14ac:dyDescent="0.2">
      <c r="A227" s="72">
        <f t="shared" si="7"/>
        <v>229</v>
      </c>
      <c r="B227" s="72" t="s">
        <v>427</v>
      </c>
      <c r="C227" s="72">
        <v>55540680</v>
      </c>
      <c r="E227" s="115">
        <f t="shared" ca="1" si="6"/>
        <v>0</v>
      </c>
    </row>
    <row r="228" spans="1:5" x14ac:dyDescent="0.2">
      <c r="A228" s="72">
        <f t="shared" si="7"/>
        <v>230</v>
      </c>
      <c r="B228" s="72" t="s">
        <v>216</v>
      </c>
      <c r="C228" s="72">
        <v>55580000</v>
      </c>
      <c r="E228" s="115">
        <f t="shared" ca="1" si="6"/>
        <v>0</v>
      </c>
    </row>
    <row r="229" spans="1:5" x14ac:dyDescent="0.2">
      <c r="A229" s="72">
        <f t="shared" si="7"/>
        <v>231</v>
      </c>
      <c r="B229" s="72" t="s">
        <v>428</v>
      </c>
      <c r="C229" s="72">
        <v>55580040</v>
      </c>
      <c r="E229" s="115">
        <f t="shared" ca="1" si="6"/>
        <v>0</v>
      </c>
    </row>
    <row r="230" spans="1:5" x14ac:dyDescent="0.2">
      <c r="A230" s="72">
        <f t="shared" si="7"/>
        <v>232</v>
      </c>
      <c r="B230" s="72" t="s">
        <v>429</v>
      </c>
      <c r="C230" s="72">
        <v>55580080</v>
      </c>
      <c r="E230" s="115">
        <f t="shared" ca="1" si="6"/>
        <v>0</v>
      </c>
    </row>
    <row r="231" spans="1:5" x14ac:dyDescent="0.2">
      <c r="A231" s="72">
        <f t="shared" si="7"/>
        <v>233</v>
      </c>
      <c r="B231" s="72" t="s">
        <v>430</v>
      </c>
      <c r="C231" s="72">
        <v>55580120</v>
      </c>
      <c r="E231" s="115">
        <f t="shared" ca="1" si="6"/>
        <v>0</v>
      </c>
    </row>
    <row r="232" spans="1:5" x14ac:dyDescent="0.2">
      <c r="A232" s="72">
        <f t="shared" si="7"/>
        <v>234</v>
      </c>
      <c r="B232" s="72" t="s">
        <v>431</v>
      </c>
      <c r="C232" s="72">
        <v>55580160</v>
      </c>
      <c r="E232" s="115">
        <f t="shared" ca="1" si="6"/>
        <v>0</v>
      </c>
    </row>
    <row r="233" spans="1:5" x14ac:dyDescent="0.2">
      <c r="A233" s="72">
        <f t="shared" si="7"/>
        <v>235</v>
      </c>
      <c r="B233" s="72" t="s">
        <v>432</v>
      </c>
      <c r="C233" s="72">
        <v>55580200</v>
      </c>
      <c r="E233" s="115">
        <f t="shared" ca="1" si="6"/>
        <v>0</v>
      </c>
    </row>
    <row r="234" spans="1:5" x14ac:dyDescent="0.2">
      <c r="A234" s="72">
        <f t="shared" si="7"/>
        <v>236</v>
      </c>
      <c r="B234" s="72" t="s">
        <v>433</v>
      </c>
      <c r="C234" s="72">
        <v>55580240</v>
      </c>
      <c r="E234" s="115">
        <f t="shared" ca="1" si="6"/>
        <v>0</v>
      </c>
    </row>
    <row r="235" spans="1:5" x14ac:dyDescent="0.2">
      <c r="A235" s="72">
        <f t="shared" si="7"/>
        <v>237</v>
      </c>
      <c r="B235" s="72" t="s">
        <v>434</v>
      </c>
      <c r="C235" s="72">
        <v>55580280</v>
      </c>
      <c r="E235" s="115">
        <f t="shared" ca="1" si="6"/>
        <v>0</v>
      </c>
    </row>
    <row r="236" spans="1:5" x14ac:dyDescent="0.2">
      <c r="A236" s="72">
        <f t="shared" si="7"/>
        <v>238</v>
      </c>
      <c r="B236" s="72" t="s">
        <v>435</v>
      </c>
      <c r="C236" s="72">
        <v>55580320</v>
      </c>
      <c r="E236" s="115">
        <f t="shared" ca="1" si="6"/>
        <v>0</v>
      </c>
    </row>
    <row r="237" spans="1:5" x14ac:dyDescent="0.2">
      <c r="A237" s="72">
        <f t="shared" si="7"/>
        <v>239</v>
      </c>
      <c r="B237" s="72" t="s">
        <v>436</v>
      </c>
      <c r="C237" s="72">
        <v>55580360</v>
      </c>
      <c r="E237" s="115">
        <f t="shared" ca="1" si="6"/>
        <v>0</v>
      </c>
    </row>
    <row r="238" spans="1:5" x14ac:dyDescent="0.2">
      <c r="A238" s="72">
        <f t="shared" si="7"/>
        <v>240</v>
      </c>
      <c r="B238" s="72" t="s">
        <v>437</v>
      </c>
      <c r="C238" s="72">
        <v>55580400</v>
      </c>
      <c r="E238" s="115">
        <f t="shared" ca="1" si="6"/>
        <v>0</v>
      </c>
    </row>
    <row r="239" spans="1:5" x14ac:dyDescent="0.2">
      <c r="A239" s="72">
        <f t="shared" si="7"/>
        <v>241</v>
      </c>
      <c r="B239" s="72" t="s">
        <v>438</v>
      </c>
      <c r="C239" s="72">
        <v>55580440</v>
      </c>
      <c r="E239" s="115">
        <f t="shared" ca="1" si="6"/>
        <v>0</v>
      </c>
    </row>
    <row r="240" spans="1:5" x14ac:dyDescent="0.2">
      <c r="A240" s="72">
        <f t="shared" si="7"/>
        <v>242</v>
      </c>
      <c r="B240" s="72" t="s">
        <v>229</v>
      </c>
      <c r="C240" s="72">
        <v>55620000</v>
      </c>
      <c r="E240" s="115">
        <f t="shared" ca="1" si="6"/>
        <v>0</v>
      </c>
    </row>
    <row r="241" spans="1:5" x14ac:dyDescent="0.2">
      <c r="A241" s="72">
        <f t="shared" si="7"/>
        <v>243</v>
      </c>
      <c r="B241" s="72" t="s">
        <v>439</v>
      </c>
      <c r="C241" s="72">
        <v>55620040</v>
      </c>
      <c r="E241" s="115">
        <f t="shared" ca="1" si="6"/>
        <v>0</v>
      </c>
    </row>
    <row r="242" spans="1:5" x14ac:dyDescent="0.2">
      <c r="A242" s="72">
        <f t="shared" si="7"/>
        <v>244</v>
      </c>
      <c r="B242" s="72" t="s">
        <v>440</v>
      </c>
      <c r="C242" s="72">
        <v>55620080</v>
      </c>
      <c r="E242" s="115">
        <f t="shared" ca="1" si="6"/>
        <v>0</v>
      </c>
    </row>
    <row r="243" spans="1:5" x14ac:dyDescent="0.2">
      <c r="A243" s="72">
        <f t="shared" si="7"/>
        <v>245</v>
      </c>
      <c r="B243" s="72" t="s">
        <v>441</v>
      </c>
      <c r="C243" s="72">
        <v>55620120</v>
      </c>
      <c r="E243" s="115">
        <f t="shared" ca="1" si="6"/>
        <v>0</v>
      </c>
    </row>
    <row r="244" spans="1:5" x14ac:dyDescent="0.2">
      <c r="A244" s="72">
        <f t="shared" si="7"/>
        <v>246</v>
      </c>
      <c r="B244" s="72" t="s">
        <v>442</v>
      </c>
      <c r="C244" s="72">
        <v>55620140</v>
      </c>
      <c r="E244" s="115">
        <f t="shared" ca="1" si="6"/>
        <v>0</v>
      </c>
    </row>
    <row r="245" spans="1:5" x14ac:dyDescent="0.2">
      <c r="A245" s="72">
        <f t="shared" si="7"/>
        <v>247</v>
      </c>
      <c r="B245" s="72" t="s">
        <v>443</v>
      </c>
      <c r="C245" s="72">
        <v>55620160</v>
      </c>
      <c r="E245" s="115">
        <f t="shared" ca="1" si="6"/>
        <v>0</v>
      </c>
    </row>
    <row r="246" spans="1:5" x14ac:dyDescent="0.2">
      <c r="A246" s="72">
        <f t="shared" si="7"/>
        <v>248</v>
      </c>
      <c r="B246" s="72" t="s">
        <v>444</v>
      </c>
      <c r="C246" s="72">
        <v>55620200</v>
      </c>
      <c r="E246" s="115">
        <f t="shared" ca="1" si="6"/>
        <v>0</v>
      </c>
    </row>
    <row r="247" spans="1:5" x14ac:dyDescent="0.2">
      <c r="A247" s="72">
        <f t="shared" si="7"/>
        <v>249</v>
      </c>
      <c r="B247" s="72" t="s">
        <v>445</v>
      </c>
      <c r="C247" s="72">
        <v>55620240</v>
      </c>
      <c r="E247" s="115">
        <f t="shared" ca="1" si="6"/>
        <v>0</v>
      </c>
    </row>
    <row r="248" spans="1:5" x14ac:dyDescent="0.2">
      <c r="A248" s="72">
        <f t="shared" si="7"/>
        <v>250</v>
      </c>
      <c r="B248" s="72" t="s">
        <v>446</v>
      </c>
      <c r="C248" s="72">
        <v>55620280</v>
      </c>
      <c r="E248" s="115">
        <f t="shared" ca="1" si="6"/>
        <v>0</v>
      </c>
    </row>
    <row r="249" spans="1:5" x14ac:dyDescent="0.2">
      <c r="A249" s="72">
        <f t="shared" si="7"/>
        <v>251</v>
      </c>
      <c r="B249" s="72" t="s">
        <v>447</v>
      </c>
      <c r="C249" s="72">
        <v>55620320</v>
      </c>
      <c r="E249" s="115">
        <f t="shared" ca="1" si="6"/>
        <v>0</v>
      </c>
    </row>
    <row r="250" spans="1:5" x14ac:dyDescent="0.2">
      <c r="A250" s="72">
        <f t="shared" si="7"/>
        <v>252</v>
      </c>
      <c r="B250" s="72" t="s">
        <v>448</v>
      </c>
      <c r="C250" s="72">
        <v>55620360</v>
      </c>
      <c r="E250" s="115">
        <f t="shared" ca="1" si="6"/>
        <v>0</v>
      </c>
    </row>
    <row r="251" spans="1:5" x14ac:dyDescent="0.2">
      <c r="A251" s="72">
        <f t="shared" si="7"/>
        <v>253</v>
      </c>
      <c r="B251" s="72" t="s">
        <v>232</v>
      </c>
      <c r="C251" s="72">
        <v>55660000</v>
      </c>
      <c r="E251" s="115">
        <f t="shared" ca="1" si="6"/>
        <v>0</v>
      </c>
    </row>
    <row r="252" spans="1:5" x14ac:dyDescent="0.2">
      <c r="A252" s="72">
        <f t="shared" si="7"/>
        <v>254</v>
      </c>
      <c r="B252" s="72" t="s">
        <v>449</v>
      </c>
      <c r="C252" s="72">
        <v>55660040</v>
      </c>
      <c r="E252" s="115">
        <f t="shared" ca="1" si="6"/>
        <v>0</v>
      </c>
    </row>
    <row r="253" spans="1:5" x14ac:dyDescent="0.2">
      <c r="A253" s="72">
        <f t="shared" si="7"/>
        <v>255</v>
      </c>
      <c r="B253" s="72" t="s">
        <v>450</v>
      </c>
      <c r="C253" s="72">
        <v>55660080</v>
      </c>
      <c r="E253" s="115">
        <f t="shared" ca="1" si="6"/>
        <v>0</v>
      </c>
    </row>
    <row r="254" spans="1:5" x14ac:dyDescent="0.2">
      <c r="A254" s="72">
        <f t="shared" si="7"/>
        <v>256</v>
      </c>
      <c r="B254" s="72" t="s">
        <v>451</v>
      </c>
      <c r="C254" s="72">
        <v>55660120</v>
      </c>
      <c r="E254" s="115">
        <f t="shared" ca="1" si="6"/>
        <v>0</v>
      </c>
    </row>
    <row r="255" spans="1:5" x14ac:dyDescent="0.2">
      <c r="A255" s="72">
        <f t="shared" si="7"/>
        <v>257</v>
      </c>
      <c r="B255" s="72" t="s">
        <v>452</v>
      </c>
      <c r="C255" s="72">
        <v>55660160</v>
      </c>
      <c r="E255" s="115">
        <f t="shared" ca="1" si="6"/>
        <v>0</v>
      </c>
    </row>
    <row r="256" spans="1:5" x14ac:dyDescent="0.2">
      <c r="A256" s="72">
        <f t="shared" si="7"/>
        <v>258</v>
      </c>
      <c r="B256" s="72" t="s">
        <v>453</v>
      </c>
      <c r="C256" s="72">
        <v>55660200</v>
      </c>
      <c r="E256" s="115">
        <f t="shared" ca="1" si="6"/>
        <v>0</v>
      </c>
    </row>
    <row r="257" spans="1:5" x14ac:dyDescent="0.2">
      <c r="A257" s="72">
        <f t="shared" si="7"/>
        <v>259</v>
      </c>
      <c r="B257" s="72" t="s">
        <v>454</v>
      </c>
      <c r="C257" s="72">
        <v>55660240</v>
      </c>
      <c r="E257" s="115">
        <f t="shared" ca="1" si="6"/>
        <v>0</v>
      </c>
    </row>
    <row r="258" spans="1:5" x14ac:dyDescent="0.2">
      <c r="A258" s="72">
        <f t="shared" si="7"/>
        <v>260</v>
      </c>
      <c r="B258" s="72" t="s">
        <v>455</v>
      </c>
      <c r="C258" s="72">
        <v>55660280</v>
      </c>
      <c r="E258" s="115">
        <f t="shared" ref="E258:E321" ca="1" si="8">INDIRECT("'Quelle_LDB'!Z"&amp;$A258&amp;"S1",FALSE)+0-C258</f>
        <v>0</v>
      </c>
    </row>
    <row r="259" spans="1:5" x14ac:dyDescent="0.2">
      <c r="A259" s="72">
        <f t="shared" ref="A259:A322" si="9">ROW()+2</f>
        <v>261</v>
      </c>
      <c r="B259" s="72" t="s">
        <v>456</v>
      </c>
      <c r="C259" s="72">
        <v>55660320</v>
      </c>
      <c r="E259" s="115">
        <f t="shared" ca="1" si="8"/>
        <v>0</v>
      </c>
    </row>
    <row r="260" spans="1:5" x14ac:dyDescent="0.2">
      <c r="A260" s="72">
        <f t="shared" si="9"/>
        <v>262</v>
      </c>
      <c r="B260" s="72" t="s">
        <v>457</v>
      </c>
      <c r="C260" s="72">
        <v>55660360</v>
      </c>
      <c r="E260" s="115">
        <f t="shared" ca="1" si="8"/>
        <v>0</v>
      </c>
    </row>
    <row r="261" spans="1:5" x14ac:dyDescent="0.2">
      <c r="A261" s="72">
        <f t="shared" si="9"/>
        <v>263</v>
      </c>
      <c r="B261" s="72" t="s">
        <v>458</v>
      </c>
      <c r="C261" s="72">
        <v>55660400</v>
      </c>
      <c r="E261" s="115">
        <f t="shared" ca="1" si="8"/>
        <v>0</v>
      </c>
    </row>
    <row r="262" spans="1:5" x14ac:dyDescent="0.2">
      <c r="A262" s="72">
        <f t="shared" si="9"/>
        <v>264</v>
      </c>
      <c r="B262" s="72" t="s">
        <v>459</v>
      </c>
      <c r="C262" s="72">
        <v>55660440</v>
      </c>
      <c r="E262" s="115">
        <f t="shared" ca="1" si="8"/>
        <v>0</v>
      </c>
    </row>
    <row r="263" spans="1:5" x14ac:dyDescent="0.2">
      <c r="A263" s="72">
        <f t="shared" si="9"/>
        <v>265</v>
      </c>
      <c r="B263" s="72" t="s">
        <v>460</v>
      </c>
      <c r="C263" s="72">
        <v>55660480</v>
      </c>
      <c r="E263" s="115">
        <f t="shared" ca="1" si="8"/>
        <v>0</v>
      </c>
    </row>
    <row r="264" spans="1:5" x14ac:dyDescent="0.2">
      <c r="A264" s="72">
        <f t="shared" si="9"/>
        <v>266</v>
      </c>
      <c r="B264" s="72" t="s">
        <v>461</v>
      </c>
      <c r="C264" s="72">
        <v>55660520</v>
      </c>
      <c r="E264" s="115">
        <f t="shared" ca="1" si="8"/>
        <v>0</v>
      </c>
    </row>
    <row r="265" spans="1:5" x14ac:dyDescent="0.2">
      <c r="A265" s="72">
        <f t="shared" si="9"/>
        <v>267</v>
      </c>
      <c r="B265" s="72" t="s">
        <v>462</v>
      </c>
      <c r="C265" s="72">
        <v>55660560</v>
      </c>
      <c r="E265" s="115">
        <f t="shared" ca="1" si="8"/>
        <v>0</v>
      </c>
    </row>
    <row r="266" spans="1:5" x14ac:dyDescent="0.2">
      <c r="A266" s="72">
        <f t="shared" si="9"/>
        <v>268</v>
      </c>
      <c r="B266" s="72" t="s">
        <v>463</v>
      </c>
      <c r="C266" s="72">
        <v>55660600</v>
      </c>
      <c r="E266" s="115">
        <f t="shared" ca="1" si="8"/>
        <v>0</v>
      </c>
    </row>
    <row r="267" spans="1:5" x14ac:dyDescent="0.2">
      <c r="A267" s="72">
        <f t="shared" si="9"/>
        <v>269</v>
      </c>
      <c r="B267" s="72" t="s">
        <v>464</v>
      </c>
      <c r="C267" s="72">
        <v>55660640</v>
      </c>
      <c r="E267" s="115">
        <f t="shared" ca="1" si="8"/>
        <v>0</v>
      </c>
    </row>
    <row r="268" spans="1:5" x14ac:dyDescent="0.2">
      <c r="A268" s="72">
        <f t="shared" si="9"/>
        <v>270</v>
      </c>
      <c r="B268" s="72" t="s">
        <v>465</v>
      </c>
      <c r="C268" s="72">
        <v>55660680</v>
      </c>
      <c r="E268" s="115">
        <f t="shared" ca="1" si="8"/>
        <v>0</v>
      </c>
    </row>
    <row r="269" spans="1:5" x14ac:dyDescent="0.2">
      <c r="A269" s="72">
        <f t="shared" si="9"/>
        <v>271</v>
      </c>
      <c r="B269" s="72" t="s">
        <v>466</v>
      </c>
      <c r="C269" s="72">
        <v>55660720</v>
      </c>
      <c r="E269" s="115">
        <f t="shared" ca="1" si="8"/>
        <v>0</v>
      </c>
    </row>
    <row r="270" spans="1:5" x14ac:dyDescent="0.2">
      <c r="A270" s="72">
        <f t="shared" si="9"/>
        <v>272</v>
      </c>
      <c r="B270" s="72" t="s">
        <v>467</v>
      </c>
      <c r="C270" s="72">
        <v>55660760</v>
      </c>
      <c r="E270" s="115">
        <f t="shared" ca="1" si="8"/>
        <v>0</v>
      </c>
    </row>
    <row r="271" spans="1:5" x14ac:dyDescent="0.2">
      <c r="A271" s="72">
        <f t="shared" si="9"/>
        <v>273</v>
      </c>
      <c r="B271" s="72" t="s">
        <v>468</v>
      </c>
      <c r="C271" s="72">
        <v>55660800</v>
      </c>
      <c r="E271" s="115">
        <f t="shared" ca="1" si="8"/>
        <v>0</v>
      </c>
    </row>
    <row r="272" spans="1:5" x14ac:dyDescent="0.2">
      <c r="A272" s="72">
        <f t="shared" si="9"/>
        <v>274</v>
      </c>
      <c r="B272" s="72" t="s">
        <v>469</v>
      </c>
      <c r="C272" s="72">
        <v>55660840</v>
      </c>
      <c r="E272" s="115">
        <f t="shared" ca="1" si="8"/>
        <v>0</v>
      </c>
    </row>
    <row r="273" spans="1:5" x14ac:dyDescent="0.2">
      <c r="A273" s="72">
        <f t="shared" si="9"/>
        <v>275</v>
      </c>
      <c r="B273" s="72" t="s">
        <v>470</v>
      </c>
      <c r="C273" s="72">
        <v>55660880</v>
      </c>
      <c r="E273" s="115">
        <f t="shared" ca="1" si="8"/>
        <v>0</v>
      </c>
    </row>
    <row r="274" spans="1:5" x14ac:dyDescent="0.2">
      <c r="A274" s="72">
        <f t="shared" si="9"/>
        <v>276</v>
      </c>
      <c r="B274" s="72" t="s">
        <v>471</v>
      </c>
      <c r="C274" s="72">
        <v>55660920</v>
      </c>
      <c r="E274" s="115">
        <f t="shared" ca="1" si="8"/>
        <v>0</v>
      </c>
    </row>
    <row r="275" spans="1:5" x14ac:dyDescent="0.2">
      <c r="A275" s="72">
        <f t="shared" si="9"/>
        <v>277</v>
      </c>
      <c r="B275" s="72" t="s">
        <v>472</v>
      </c>
      <c r="C275" s="72">
        <v>55660960</v>
      </c>
      <c r="E275" s="115">
        <f t="shared" ca="1" si="8"/>
        <v>0</v>
      </c>
    </row>
    <row r="276" spans="1:5" x14ac:dyDescent="0.2">
      <c r="A276" s="72">
        <f t="shared" si="9"/>
        <v>278</v>
      </c>
      <c r="B276" s="72" t="s">
        <v>236</v>
      </c>
      <c r="C276" s="72">
        <v>55700000</v>
      </c>
      <c r="E276" s="115">
        <f t="shared" ca="1" si="8"/>
        <v>0</v>
      </c>
    </row>
    <row r="277" spans="1:5" x14ac:dyDescent="0.2">
      <c r="A277" s="72">
        <f t="shared" si="9"/>
        <v>279</v>
      </c>
      <c r="B277" s="72" t="s">
        <v>473</v>
      </c>
      <c r="C277" s="72">
        <v>55700040</v>
      </c>
      <c r="E277" s="115">
        <f t="shared" ca="1" si="8"/>
        <v>0</v>
      </c>
    </row>
    <row r="278" spans="1:5" x14ac:dyDescent="0.2">
      <c r="A278" s="72">
        <f t="shared" si="9"/>
        <v>280</v>
      </c>
      <c r="B278" s="72" t="s">
        <v>474</v>
      </c>
      <c r="C278" s="72">
        <v>55700080</v>
      </c>
      <c r="E278" s="115">
        <f t="shared" ca="1" si="8"/>
        <v>0</v>
      </c>
    </row>
    <row r="279" spans="1:5" x14ac:dyDescent="0.2">
      <c r="A279" s="72">
        <f t="shared" si="9"/>
        <v>281</v>
      </c>
      <c r="B279" s="72" t="s">
        <v>475</v>
      </c>
      <c r="C279" s="72">
        <v>55700120</v>
      </c>
      <c r="E279" s="115">
        <f t="shared" ca="1" si="8"/>
        <v>0</v>
      </c>
    </row>
    <row r="280" spans="1:5" x14ac:dyDescent="0.2">
      <c r="A280" s="72">
        <f t="shared" si="9"/>
        <v>282</v>
      </c>
      <c r="B280" s="72" t="s">
        <v>476</v>
      </c>
      <c r="C280" s="72">
        <v>55700160</v>
      </c>
      <c r="E280" s="115">
        <f t="shared" ca="1" si="8"/>
        <v>0</v>
      </c>
    </row>
    <row r="281" spans="1:5" x14ac:dyDescent="0.2">
      <c r="A281" s="72">
        <f t="shared" si="9"/>
        <v>283</v>
      </c>
      <c r="B281" s="72" t="s">
        <v>477</v>
      </c>
      <c r="C281" s="72">
        <v>55700200</v>
      </c>
      <c r="E281" s="115">
        <f t="shared" ca="1" si="8"/>
        <v>0</v>
      </c>
    </row>
    <row r="282" spans="1:5" x14ac:dyDescent="0.2">
      <c r="A282" s="72">
        <f t="shared" si="9"/>
        <v>284</v>
      </c>
      <c r="B282" s="72" t="s">
        <v>478</v>
      </c>
      <c r="C282" s="72">
        <v>55700240</v>
      </c>
      <c r="E282" s="115">
        <f t="shared" ca="1" si="8"/>
        <v>0</v>
      </c>
    </row>
    <row r="283" spans="1:5" x14ac:dyDescent="0.2">
      <c r="A283" s="72">
        <f t="shared" si="9"/>
        <v>285</v>
      </c>
      <c r="B283" s="72" t="s">
        <v>479</v>
      </c>
      <c r="C283" s="72">
        <v>55700280</v>
      </c>
      <c r="E283" s="115">
        <f t="shared" ca="1" si="8"/>
        <v>0</v>
      </c>
    </row>
    <row r="284" spans="1:5" x14ac:dyDescent="0.2">
      <c r="A284" s="72">
        <f t="shared" si="9"/>
        <v>286</v>
      </c>
      <c r="B284" s="72" t="s">
        <v>480</v>
      </c>
      <c r="C284" s="72">
        <v>55700320</v>
      </c>
      <c r="E284" s="115">
        <f t="shared" ca="1" si="8"/>
        <v>0</v>
      </c>
    </row>
    <row r="285" spans="1:5" x14ac:dyDescent="0.2">
      <c r="A285" s="72">
        <f t="shared" si="9"/>
        <v>287</v>
      </c>
      <c r="B285" s="72" t="s">
        <v>481</v>
      </c>
      <c r="C285" s="72">
        <v>55700360</v>
      </c>
      <c r="E285" s="115">
        <f t="shared" ca="1" si="8"/>
        <v>0</v>
      </c>
    </row>
    <row r="286" spans="1:5" x14ac:dyDescent="0.2">
      <c r="A286" s="72">
        <f t="shared" si="9"/>
        <v>288</v>
      </c>
      <c r="B286" s="72" t="s">
        <v>482</v>
      </c>
      <c r="C286" s="72">
        <v>55700400</v>
      </c>
      <c r="E286" s="115">
        <f t="shared" ca="1" si="8"/>
        <v>0</v>
      </c>
    </row>
    <row r="287" spans="1:5" x14ac:dyDescent="0.2">
      <c r="A287" s="72">
        <f t="shared" si="9"/>
        <v>289</v>
      </c>
      <c r="B287" s="72" t="s">
        <v>483</v>
      </c>
      <c r="C287" s="72">
        <v>55700440</v>
      </c>
      <c r="E287" s="115">
        <f t="shared" ca="1" si="8"/>
        <v>0</v>
      </c>
    </row>
    <row r="288" spans="1:5" x14ac:dyDescent="0.2">
      <c r="A288" s="72">
        <f t="shared" si="9"/>
        <v>290</v>
      </c>
      <c r="B288" s="72" t="s">
        <v>484</v>
      </c>
      <c r="C288" s="72">
        <v>55700480</v>
      </c>
      <c r="E288" s="115">
        <f t="shared" ca="1" si="8"/>
        <v>0</v>
      </c>
    </row>
    <row r="289" spans="1:5" x14ac:dyDescent="0.2">
      <c r="A289" s="72">
        <f t="shared" si="9"/>
        <v>291</v>
      </c>
      <c r="B289" s="72" t="s">
        <v>485</v>
      </c>
      <c r="C289" s="72">
        <v>55700520</v>
      </c>
      <c r="E289" s="115">
        <f t="shared" ca="1" si="8"/>
        <v>0</v>
      </c>
    </row>
    <row r="290" spans="1:5" x14ac:dyDescent="0.2">
      <c r="A290" s="72">
        <f t="shared" si="9"/>
        <v>292</v>
      </c>
      <c r="B290" s="72" t="s">
        <v>256</v>
      </c>
      <c r="C290" s="72">
        <v>57000000</v>
      </c>
      <c r="E290" s="115">
        <f t="shared" ca="1" si="8"/>
        <v>0</v>
      </c>
    </row>
    <row r="291" spans="1:5" x14ac:dyDescent="0.2">
      <c r="A291" s="72">
        <f t="shared" si="9"/>
        <v>293</v>
      </c>
      <c r="B291" s="72" t="s">
        <v>128</v>
      </c>
      <c r="C291" s="72">
        <v>57110000</v>
      </c>
      <c r="E291" s="115">
        <f t="shared" ca="1" si="8"/>
        <v>0</v>
      </c>
    </row>
    <row r="292" spans="1:5" x14ac:dyDescent="0.2">
      <c r="A292" s="72">
        <f t="shared" si="9"/>
        <v>294</v>
      </c>
      <c r="B292" s="72" t="s">
        <v>218</v>
      </c>
      <c r="C292" s="72">
        <v>57540000</v>
      </c>
      <c r="E292" s="115">
        <f t="shared" ca="1" si="8"/>
        <v>0</v>
      </c>
    </row>
    <row r="293" spans="1:5" x14ac:dyDescent="0.2">
      <c r="A293" s="72">
        <f t="shared" si="9"/>
        <v>295</v>
      </c>
      <c r="B293" s="72" t="s">
        <v>486</v>
      </c>
      <c r="C293" s="72">
        <v>57540040</v>
      </c>
      <c r="E293" s="115">
        <f t="shared" ca="1" si="8"/>
        <v>0</v>
      </c>
    </row>
    <row r="294" spans="1:5" x14ac:dyDescent="0.2">
      <c r="A294" s="72">
        <f t="shared" si="9"/>
        <v>296</v>
      </c>
      <c r="B294" s="72" t="s">
        <v>487</v>
      </c>
      <c r="C294" s="72">
        <v>57540080</v>
      </c>
      <c r="E294" s="115">
        <f t="shared" ca="1" si="8"/>
        <v>0</v>
      </c>
    </row>
    <row r="295" spans="1:5" x14ac:dyDescent="0.2">
      <c r="A295" s="72">
        <f t="shared" si="9"/>
        <v>297</v>
      </c>
      <c r="B295" s="72" t="s">
        <v>488</v>
      </c>
      <c r="C295" s="72">
        <v>57540120</v>
      </c>
      <c r="E295" s="115">
        <f t="shared" ca="1" si="8"/>
        <v>0</v>
      </c>
    </row>
    <row r="296" spans="1:5" x14ac:dyDescent="0.2">
      <c r="A296" s="72">
        <f t="shared" si="9"/>
        <v>298</v>
      </c>
      <c r="B296" s="72" t="s">
        <v>489</v>
      </c>
      <c r="C296" s="72">
        <v>57540160</v>
      </c>
      <c r="E296" s="115">
        <f t="shared" ca="1" si="8"/>
        <v>0</v>
      </c>
    </row>
    <row r="297" spans="1:5" x14ac:dyDescent="0.2">
      <c r="A297" s="72">
        <f t="shared" si="9"/>
        <v>299</v>
      </c>
      <c r="B297" s="72" t="s">
        <v>490</v>
      </c>
      <c r="C297" s="72">
        <v>57540200</v>
      </c>
      <c r="E297" s="115">
        <f t="shared" ca="1" si="8"/>
        <v>0</v>
      </c>
    </row>
    <row r="298" spans="1:5" x14ac:dyDescent="0.2">
      <c r="A298" s="72">
        <f t="shared" si="9"/>
        <v>300</v>
      </c>
      <c r="B298" s="72" t="s">
        <v>491</v>
      </c>
      <c r="C298" s="72">
        <v>57540240</v>
      </c>
      <c r="E298" s="115">
        <f t="shared" ca="1" si="8"/>
        <v>0</v>
      </c>
    </row>
    <row r="299" spans="1:5" x14ac:dyDescent="0.2">
      <c r="A299" s="72">
        <f t="shared" si="9"/>
        <v>301</v>
      </c>
      <c r="B299" s="72" t="s">
        <v>492</v>
      </c>
      <c r="C299" s="72">
        <v>57540280</v>
      </c>
      <c r="E299" s="115">
        <f t="shared" ca="1" si="8"/>
        <v>0</v>
      </c>
    </row>
    <row r="300" spans="1:5" x14ac:dyDescent="0.2">
      <c r="A300" s="72">
        <f t="shared" si="9"/>
        <v>302</v>
      </c>
      <c r="B300" s="72" t="s">
        <v>493</v>
      </c>
      <c r="C300" s="72">
        <v>57540320</v>
      </c>
      <c r="E300" s="115">
        <f t="shared" ca="1" si="8"/>
        <v>0</v>
      </c>
    </row>
    <row r="301" spans="1:5" x14ac:dyDescent="0.2">
      <c r="A301" s="72">
        <f t="shared" si="9"/>
        <v>303</v>
      </c>
      <c r="B301" s="72" t="s">
        <v>494</v>
      </c>
      <c r="C301" s="72">
        <v>57540360</v>
      </c>
      <c r="E301" s="115">
        <f t="shared" ca="1" si="8"/>
        <v>0</v>
      </c>
    </row>
    <row r="302" spans="1:5" x14ac:dyDescent="0.2">
      <c r="A302" s="72">
        <f t="shared" si="9"/>
        <v>304</v>
      </c>
      <c r="B302" s="72" t="s">
        <v>495</v>
      </c>
      <c r="C302" s="72">
        <v>57540400</v>
      </c>
      <c r="E302" s="115">
        <f t="shared" ca="1" si="8"/>
        <v>0</v>
      </c>
    </row>
    <row r="303" spans="1:5" x14ac:dyDescent="0.2">
      <c r="A303" s="72">
        <f t="shared" si="9"/>
        <v>305</v>
      </c>
      <c r="B303" s="72" t="s">
        <v>496</v>
      </c>
      <c r="C303" s="72">
        <v>57540440</v>
      </c>
      <c r="E303" s="115">
        <f t="shared" ca="1" si="8"/>
        <v>0</v>
      </c>
    </row>
    <row r="304" spans="1:5" x14ac:dyDescent="0.2">
      <c r="A304" s="72">
        <f t="shared" si="9"/>
        <v>306</v>
      </c>
      <c r="B304" s="72" t="s">
        <v>497</v>
      </c>
      <c r="C304" s="72">
        <v>57540480</v>
      </c>
      <c r="E304" s="115">
        <f t="shared" ca="1" si="8"/>
        <v>0</v>
      </c>
    </row>
    <row r="305" spans="1:5" x14ac:dyDescent="0.2">
      <c r="A305" s="72">
        <f t="shared" si="9"/>
        <v>307</v>
      </c>
      <c r="B305" s="72" t="s">
        <v>498</v>
      </c>
      <c r="C305" s="72">
        <v>57540520</v>
      </c>
      <c r="E305" s="115">
        <f t="shared" ca="1" si="8"/>
        <v>0</v>
      </c>
    </row>
    <row r="306" spans="1:5" x14ac:dyDescent="0.2">
      <c r="A306" s="72">
        <f t="shared" si="9"/>
        <v>308</v>
      </c>
      <c r="B306" s="72" t="s">
        <v>221</v>
      </c>
      <c r="C306" s="72">
        <v>57580000</v>
      </c>
      <c r="E306" s="115">
        <f t="shared" ca="1" si="8"/>
        <v>0</v>
      </c>
    </row>
    <row r="307" spans="1:5" x14ac:dyDescent="0.2">
      <c r="A307" s="72">
        <f t="shared" si="9"/>
        <v>309</v>
      </c>
      <c r="B307" s="72" t="s">
        <v>499</v>
      </c>
      <c r="C307" s="72">
        <v>57580040</v>
      </c>
      <c r="E307" s="115">
        <f t="shared" ca="1" si="8"/>
        <v>0</v>
      </c>
    </row>
    <row r="308" spans="1:5" x14ac:dyDescent="0.2">
      <c r="A308" s="72">
        <f t="shared" si="9"/>
        <v>310</v>
      </c>
      <c r="B308" s="72" t="s">
        <v>500</v>
      </c>
      <c r="C308" s="72">
        <v>57580080</v>
      </c>
      <c r="E308" s="115">
        <f t="shared" ca="1" si="8"/>
        <v>0</v>
      </c>
    </row>
    <row r="309" spans="1:5" x14ac:dyDescent="0.2">
      <c r="A309" s="72">
        <f t="shared" si="9"/>
        <v>311</v>
      </c>
      <c r="B309" s="72" t="s">
        <v>544</v>
      </c>
      <c r="C309" s="72">
        <v>57580120</v>
      </c>
      <c r="E309" s="115">
        <f t="shared" ca="1" si="8"/>
        <v>0</v>
      </c>
    </row>
    <row r="310" spans="1:5" x14ac:dyDescent="0.2">
      <c r="A310" s="72">
        <f t="shared" si="9"/>
        <v>312</v>
      </c>
      <c r="B310" s="72" t="s">
        <v>545</v>
      </c>
      <c r="C310" s="72">
        <v>57580160</v>
      </c>
      <c r="E310" s="115">
        <f t="shared" ca="1" si="8"/>
        <v>0</v>
      </c>
    </row>
    <row r="311" spans="1:5" x14ac:dyDescent="0.2">
      <c r="A311" s="72">
        <f t="shared" si="9"/>
        <v>313</v>
      </c>
      <c r="B311" s="72" t="s">
        <v>546</v>
      </c>
      <c r="C311" s="72">
        <v>57580200</v>
      </c>
      <c r="E311" s="115">
        <f t="shared" ca="1" si="8"/>
        <v>0</v>
      </c>
    </row>
    <row r="312" spans="1:5" x14ac:dyDescent="0.2">
      <c r="A312" s="72">
        <f t="shared" si="9"/>
        <v>314</v>
      </c>
      <c r="B312" s="72" t="s">
        <v>547</v>
      </c>
      <c r="C312" s="72">
        <v>57580240</v>
      </c>
      <c r="E312" s="115">
        <f t="shared" ca="1" si="8"/>
        <v>0</v>
      </c>
    </row>
    <row r="313" spans="1:5" x14ac:dyDescent="0.2">
      <c r="A313" s="72">
        <f t="shared" si="9"/>
        <v>315</v>
      </c>
      <c r="B313" s="72" t="s">
        <v>548</v>
      </c>
      <c r="C313" s="72">
        <v>57580280</v>
      </c>
      <c r="E313" s="115">
        <f t="shared" ca="1" si="8"/>
        <v>0</v>
      </c>
    </row>
    <row r="314" spans="1:5" x14ac:dyDescent="0.2">
      <c r="A314" s="72">
        <f t="shared" si="9"/>
        <v>316</v>
      </c>
      <c r="B314" s="72" t="s">
        <v>549</v>
      </c>
      <c r="C314" s="72">
        <v>57580320</v>
      </c>
      <c r="E314" s="115">
        <f t="shared" ca="1" si="8"/>
        <v>0</v>
      </c>
    </row>
    <row r="315" spans="1:5" x14ac:dyDescent="0.2">
      <c r="A315" s="72">
        <f t="shared" si="9"/>
        <v>317</v>
      </c>
      <c r="B315" s="72" t="s">
        <v>550</v>
      </c>
      <c r="C315" s="72">
        <v>57580360</v>
      </c>
      <c r="E315" s="115">
        <f t="shared" ca="1" si="8"/>
        <v>0</v>
      </c>
    </row>
    <row r="316" spans="1:5" x14ac:dyDescent="0.2">
      <c r="A316" s="72">
        <f t="shared" si="9"/>
        <v>318</v>
      </c>
      <c r="B316" s="72" t="s">
        <v>222</v>
      </c>
      <c r="C316" s="72">
        <v>57620000</v>
      </c>
      <c r="E316" s="115">
        <f t="shared" ca="1" si="8"/>
        <v>0</v>
      </c>
    </row>
    <row r="317" spans="1:5" x14ac:dyDescent="0.2">
      <c r="A317" s="72">
        <f t="shared" si="9"/>
        <v>319</v>
      </c>
      <c r="B317" s="72" t="s">
        <v>551</v>
      </c>
      <c r="C317" s="72">
        <v>57620040</v>
      </c>
      <c r="E317" s="115">
        <f t="shared" ca="1" si="8"/>
        <v>0</v>
      </c>
    </row>
    <row r="318" spans="1:5" x14ac:dyDescent="0.2">
      <c r="A318" s="72">
        <f t="shared" si="9"/>
        <v>320</v>
      </c>
      <c r="B318" s="72" t="s">
        <v>552</v>
      </c>
      <c r="C318" s="72">
        <v>57620080</v>
      </c>
      <c r="E318" s="115">
        <f t="shared" ca="1" si="8"/>
        <v>0</v>
      </c>
    </row>
    <row r="319" spans="1:5" x14ac:dyDescent="0.2">
      <c r="A319" s="72">
        <f t="shared" si="9"/>
        <v>321</v>
      </c>
      <c r="B319" s="72" t="s">
        <v>553</v>
      </c>
      <c r="C319" s="72">
        <v>57620120</v>
      </c>
      <c r="E319" s="115">
        <f t="shared" ca="1" si="8"/>
        <v>0</v>
      </c>
    </row>
    <row r="320" spans="1:5" x14ac:dyDescent="0.2">
      <c r="A320" s="72">
        <f t="shared" si="9"/>
        <v>322</v>
      </c>
      <c r="B320" s="72" t="s">
        <v>554</v>
      </c>
      <c r="C320" s="72">
        <v>57620160</v>
      </c>
      <c r="E320" s="115">
        <f t="shared" ca="1" si="8"/>
        <v>0</v>
      </c>
    </row>
    <row r="321" spans="1:5" x14ac:dyDescent="0.2">
      <c r="A321" s="72">
        <f t="shared" si="9"/>
        <v>323</v>
      </c>
      <c r="B321" s="72" t="s">
        <v>555</v>
      </c>
      <c r="C321" s="72">
        <v>57620200</v>
      </c>
      <c r="E321" s="115">
        <f t="shared" ca="1" si="8"/>
        <v>0</v>
      </c>
    </row>
    <row r="322" spans="1:5" x14ac:dyDescent="0.2">
      <c r="A322" s="72">
        <f t="shared" si="9"/>
        <v>324</v>
      </c>
      <c r="B322" s="72" t="s">
        <v>556</v>
      </c>
      <c r="C322" s="72">
        <v>57620240</v>
      </c>
      <c r="E322" s="115">
        <f t="shared" ref="E322:E385" ca="1" si="10">INDIRECT("'Quelle_LDB'!Z"&amp;$A322&amp;"S1",FALSE)+0-C322</f>
        <v>0</v>
      </c>
    </row>
    <row r="323" spans="1:5" x14ac:dyDescent="0.2">
      <c r="A323" s="72">
        <f t="shared" ref="A323:A386" si="11">ROW()+2</f>
        <v>325</v>
      </c>
      <c r="B323" s="72" t="s">
        <v>557</v>
      </c>
      <c r="C323" s="72">
        <v>57620280</v>
      </c>
      <c r="E323" s="115">
        <f t="shared" ca="1" si="10"/>
        <v>0</v>
      </c>
    </row>
    <row r="324" spans="1:5" x14ac:dyDescent="0.2">
      <c r="A324" s="72">
        <f t="shared" si="11"/>
        <v>326</v>
      </c>
      <c r="B324" s="72" t="s">
        <v>558</v>
      </c>
      <c r="C324" s="72">
        <v>57620320</v>
      </c>
      <c r="E324" s="115">
        <f t="shared" ca="1" si="10"/>
        <v>0</v>
      </c>
    </row>
    <row r="325" spans="1:5" x14ac:dyDescent="0.2">
      <c r="A325" s="72">
        <f t="shared" si="11"/>
        <v>327</v>
      </c>
      <c r="B325" s="72" t="s">
        <v>559</v>
      </c>
      <c r="C325" s="72">
        <v>57620360</v>
      </c>
      <c r="E325" s="115">
        <f t="shared" ca="1" si="10"/>
        <v>0</v>
      </c>
    </row>
    <row r="326" spans="1:5" x14ac:dyDescent="0.2">
      <c r="A326" s="72">
        <f t="shared" si="11"/>
        <v>328</v>
      </c>
      <c r="B326" s="72" t="s">
        <v>560</v>
      </c>
      <c r="C326" s="72">
        <v>57620400</v>
      </c>
      <c r="E326" s="115">
        <f t="shared" ca="1" si="10"/>
        <v>0</v>
      </c>
    </row>
    <row r="327" spans="1:5" x14ac:dyDescent="0.2">
      <c r="A327" s="72">
        <f t="shared" si="11"/>
        <v>329</v>
      </c>
      <c r="B327" s="72" t="s">
        <v>224</v>
      </c>
      <c r="C327" s="72">
        <v>57660000</v>
      </c>
      <c r="E327" s="115">
        <f t="shared" ca="1" si="10"/>
        <v>0</v>
      </c>
    </row>
    <row r="328" spans="1:5" x14ac:dyDescent="0.2">
      <c r="A328" s="72">
        <f t="shared" si="11"/>
        <v>330</v>
      </c>
      <c r="B328" s="72" t="s">
        <v>561</v>
      </c>
      <c r="C328" s="72">
        <v>57660040</v>
      </c>
      <c r="E328" s="115">
        <f t="shared" ca="1" si="10"/>
        <v>0</v>
      </c>
    </row>
    <row r="329" spans="1:5" x14ac:dyDescent="0.2">
      <c r="A329" s="72">
        <f t="shared" si="11"/>
        <v>331</v>
      </c>
      <c r="B329" s="72" t="s">
        <v>562</v>
      </c>
      <c r="C329" s="72">
        <v>57660080</v>
      </c>
      <c r="E329" s="115">
        <f t="shared" ca="1" si="10"/>
        <v>0</v>
      </c>
    </row>
    <row r="330" spans="1:5" x14ac:dyDescent="0.2">
      <c r="A330" s="72">
        <f t="shared" si="11"/>
        <v>332</v>
      </c>
      <c r="B330" s="72" t="s">
        <v>563</v>
      </c>
      <c r="C330" s="72">
        <v>57660120</v>
      </c>
      <c r="E330" s="115">
        <f t="shared" ca="1" si="10"/>
        <v>0</v>
      </c>
    </row>
    <row r="331" spans="1:5" x14ac:dyDescent="0.2">
      <c r="A331" s="72">
        <f t="shared" si="11"/>
        <v>333</v>
      </c>
      <c r="B331" s="72" t="s">
        <v>564</v>
      </c>
      <c r="C331" s="72">
        <v>57660160</v>
      </c>
      <c r="E331" s="115">
        <f t="shared" ca="1" si="10"/>
        <v>0</v>
      </c>
    </row>
    <row r="332" spans="1:5" x14ac:dyDescent="0.2">
      <c r="A332" s="72">
        <f t="shared" si="11"/>
        <v>334</v>
      </c>
      <c r="B332" s="72" t="s">
        <v>565</v>
      </c>
      <c r="C332" s="72">
        <v>57660200</v>
      </c>
      <c r="E332" s="115">
        <f t="shared" ca="1" si="10"/>
        <v>0</v>
      </c>
    </row>
    <row r="333" spans="1:5" x14ac:dyDescent="0.2">
      <c r="A333" s="72">
        <f t="shared" si="11"/>
        <v>335</v>
      </c>
      <c r="B333" s="72" t="s">
        <v>566</v>
      </c>
      <c r="C333" s="72">
        <v>57660240</v>
      </c>
      <c r="E333" s="115">
        <f t="shared" ca="1" si="10"/>
        <v>0</v>
      </c>
    </row>
    <row r="334" spans="1:5" x14ac:dyDescent="0.2">
      <c r="A334" s="72">
        <f t="shared" si="11"/>
        <v>336</v>
      </c>
      <c r="B334" s="72" t="s">
        <v>567</v>
      </c>
      <c r="C334" s="72">
        <v>57660280</v>
      </c>
      <c r="E334" s="115">
        <f t="shared" ca="1" si="10"/>
        <v>0</v>
      </c>
    </row>
    <row r="335" spans="1:5" x14ac:dyDescent="0.2">
      <c r="A335" s="72">
        <f t="shared" si="11"/>
        <v>337</v>
      </c>
      <c r="B335" s="72" t="s">
        <v>568</v>
      </c>
      <c r="C335" s="72">
        <v>57660320</v>
      </c>
      <c r="E335" s="115">
        <f t="shared" ca="1" si="10"/>
        <v>0</v>
      </c>
    </row>
    <row r="336" spans="1:5" x14ac:dyDescent="0.2">
      <c r="A336" s="72">
        <f t="shared" si="11"/>
        <v>338</v>
      </c>
      <c r="B336" s="72" t="s">
        <v>569</v>
      </c>
      <c r="C336" s="72">
        <v>57660360</v>
      </c>
      <c r="E336" s="115">
        <f t="shared" ca="1" si="10"/>
        <v>0</v>
      </c>
    </row>
    <row r="337" spans="1:5" x14ac:dyDescent="0.2">
      <c r="A337" s="72">
        <f t="shared" si="11"/>
        <v>339</v>
      </c>
      <c r="B337" s="72" t="s">
        <v>570</v>
      </c>
      <c r="C337" s="72">
        <v>57660400</v>
      </c>
      <c r="E337" s="115">
        <f t="shared" ca="1" si="10"/>
        <v>0</v>
      </c>
    </row>
    <row r="338" spans="1:5" x14ac:dyDescent="0.2">
      <c r="A338" s="72">
        <f t="shared" si="11"/>
        <v>340</v>
      </c>
      <c r="B338" s="72" t="s">
        <v>571</v>
      </c>
      <c r="C338" s="72">
        <v>57660440</v>
      </c>
      <c r="E338" s="115">
        <f t="shared" ca="1" si="10"/>
        <v>0</v>
      </c>
    </row>
    <row r="339" spans="1:5" x14ac:dyDescent="0.2">
      <c r="A339" s="72">
        <f t="shared" si="11"/>
        <v>341</v>
      </c>
      <c r="B339" s="72" t="s">
        <v>572</v>
      </c>
      <c r="C339" s="72">
        <v>57660480</v>
      </c>
      <c r="E339" s="115">
        <f t="shared" ca="1" si="10"/>
        <v>0</v>
      </c>
    </row>
    <row r="340" spans="1:5" x14ac:dyDescent="0.2">
      <c r="A340" s="72">
        <f t="shared" si="11"/>
        <v>342</v>
      </c>
      <c r="B340" s="72" t="s">
        <v>573</v>
      </c>
      <c r="C340" s="72">
        <v>57660520</v>
      </c>
      <c r="E340" s="115">
        <f t="shared" ca="1" si="10"/>
        <v>0</v>
      </c>
    </row>
    <row r="341" spans="1:5" x14ac:dyDescent="0.2">
      <c r="A341" s="72">
        <f t="shared" si="11"/>
        <v>343</v>
      </c>
      <c r="B341" s="72" t="s">
        <v>574</v>
      </c>
      <c r="C341" s="72">
        <v>57660560</v>
      </c>
      <c r="E341" s="115">
        <f t="shared" ca="1" si="10"/>
        <v>0</v>
      </c>
    </row>
    <row r="342" spans="1:5" x14ac:dyDescent="0.2">
      <c r="A342" s="72">
        <f t="shared" si="11"/>
        <v>344</v>
      </c>
      <c r="B342" s="72" t="s">
        <v>575</v>
      </c>
      <c r="C342" s="72">
        <v>57660600</v>
      </c>
      <c r="E342" s="115">
        <f t="shared" ca="1" si="10"/>
        <v>0</v>
      </c>
    </row>
    <row r="343" spans="1:5" x14ac:dyDescent="0.2">
      <c r="A343" s="72">
        <f t="shared" si="11"/>
        <v>345</v>
      </c>
      <c r="B343" s="72" t="s">
        <v>576</v>
      </c>
      <c r="C343" s="72">
        <v>57660640</v>
      </c>
      <c r="E343" s="115">
        <f t="shared" ca="1" si="10"/>
        <v>0</v>
      </c>
    </row>
    <row r="344" spans="1:5" x14ac:dyDescent="0.2">
      <c r="A344" s="72">
        <f t="shared" si="11"/>
        <v>346</v>
      </c>
      <c r="B344" s="72" t="s">
        <v>226</v>
      </c>
      <c r="C344" s="72">
        <v>57700000</v>
      </c>
      <c r="E344" s="115">
        <f t="shared" ca="1" si="10"/>
        <v>0</v>
      </c>
    </row>
    <row r="345" spans="1:5" x14ac:dyDescent="0.2">
      <c r="A345" s="72">
        <f t="shared" si="11"/>
        <v>347</v>
      </c>
      <c r="B345" s="72" t="s">
        <v>577</v>
      </c>
      <c r="C345" s="72">
        <v>57700040</v>
      </c>
      <c r="E345" s="115">
        <f t="shared" ca="1" si="10"/>
        <v>0</v>
      </c>
    </row>
    <row r="346" spans="1:5" x14ac:dyDescent="0.2">
      <c r="A346" s="72">
        <f t="shared" si="11"/>
        <v>348</v>
      </c>
      <c r="B346" s="72" t="s">
        <v>578</v>
      </c>
      <c r="C346" s="72">
        <v>57700080</v>
      </c>
      <c r="E346" s="115">
        <f t="shared" ca="1" si="10"/>
        <v>0</v>
      </c>
    </row>
    <row r="347" spans="1:5" x14ac:dyDescent="0.2">
      <c r="A347" s="72">
        <f t="shared" si="11"/>
        <v>349</v>
      </c>
      <c r="B347" s="72" t="s">
        <v>579</v>
      </c>
      <c r="C347" s="72">
        <v>57700120</v>
      </c>
      <c r="E347" s="115">
        <f t="shared" ca="1" si="10"/>
        <v>0</v>
      </c>
    </row>
    <row r="348" spans="1:5" x14ac:dyDescent="0.2">
      <c r="A348" s="72">
        <f t="shared" si="11"/>
        <v>350</v>
      </c>
      <c r="B348" s="72" t="s">
        <v>580</v>
      </c>
      <c r="C348" s="72">
        <v>57700160</v>
      </c>
      <c r="E348" s="115">
        <f t="shared" ca="1" si="10"/>
        <v>0</v>
      </c>
    </row>
    <row r="349" spans="1:5" x14ac:dyDescent="0.2">
      <c r="A349" s="72">
        <f t="shared" si="11"/>
        <v>351</v>
      </c>
      <c r="B349" s="72" t="s">
        <v>581</v>
      </c>
      <c r="C349" s="72">
        <v>57700200</v>
      </c>
      <c r="E349" s="115">
        <f t="shared" ca="1" si="10"/>
        <v>0</v>
      </c>
    </row>
    <row r="350" spans="1:5" x14ac:dyDescent="0.2">
      <c r="A350" s="72">
        <f t="shared" si="11"/>
        <v>352</v>
      </c>
      <c r="B350" s="72" t="s">
        <v>582</v>
      </c>
      <c r="C350" s="72">
        <v>57700240</v>
      </c>
      <c r="E350" s="115">
        <f t="shared" ca="1" si="10"/>
        <v>0</v>
      </c>
    </row>
    <row r="351" spans="1:5" x14ac:dyDescent="0.2">
      <c r="A351" s="72">
        <f t="shared" si="11"/>
        <v>353</v>
      </c>
      <c r="B351" s="72" t="s">
        <v>583</v>
      </c>
      <c r="C351" s="72">
        <v>57700280</v>
      </c>
      <c r="E351" s="115">
        <f t="shared" ca="1" si="10"/>
        <v>0</v>
      </c>
    </row>
    <row r="352" spans="1:5" x14ac:dyDescent="0.2">
      <c r="A352" s="72">
        <f t="shared" si="11"/>
        <v>354</v>
      </c>
      <c r="B352" s="72" t="s">
        <v>584</v>
      </c>
      <c r="C352" s="72">
        <v>57700320</v>
      </c>
      <c r="E352" s="115">
        <f t="shared" ca="1" si="10"/>
        <v>0</v>
      </c>
    </row>
    <row r="353" spans="1:5" x14ac:dyDescent="0.2">
      <c r="A353" s="72">
        <f t="shared" si="11"/>
        <v>355</v>
      </c>
      <c r="B353" s="72" t="s">
        <v>585</v>
      </c>
      <c r="C353" s="72">
        <v>57700360</v>
      </c>
      <c r="E353" s="115">
        <f t="shared" ca="1" si="10"/>
        <v>0</v>
      </c>
    </row>
    <row r="354" spans="1:5" x14ac:dyDescent="0.2">
      <c r="A354" s="72">
        <f t="shared" si="11"/>
        <v>356</v>
      </c>
      <c r="B354" s="72" t="s">
        <v>586</v>
      </c>
      <c r="C354" s="72">
        <v>57700400</v>
      </c>
      <c r="E354" s="115">
        <f t="shared" ca="1" si="10"/>
        <v>0</v>
      </c>
    </row>
    <row r="355" spans="1:5" x14ac:dyDescent="0.2">
      <c r="A355" s="72">
        <f t="shared" si="11"/>
        <v>357</v>
      </c>
      <c r="B355" s="72" t="s">
        <v>587</v>
      </c>
      <c r="C355" s="72">
        <v>57700440</v>
      </c>
      <c r="E355" s="115">
        <f t="shared" ca="1" si="10"/>
        <v>0</v>
      </c>
    </row>
    <row r="356" spans="1:5" x14ac:dyDescent="0.2">
      <c r="A356" s="72">
        <f t="shared" si="11"/>
        <v>358</v>
      </c>
      <c r="B356" s="72" t="s">
        <v>228</v>
      </c>
      <c r="C356" s="72">
        <v>57740000</v>
      </c>
      <c r="E356" s="115">
        <f t="shared" ca="1" si="10"/>
        <v>0</v>
      </c>
    </row>
    <row r="357" spans="1:5" x14ac:dyDescent="0.2">
      <c r="A357" s="72">
        <f t="shared" si="11"/>
        <v>359</v>
      </c>
      <c r="B357" s="72" t="s">
        <v>588</v>
      </c>
      <c r="C357" s="72">
        <v>57740040</v>
      </c>
      <c r="E357" s="115">
        <f t="shared" ca="1" si="10"/>
        <v>0</v>
      </c>
    </row>
    <row r="358" spans="1:5" x14ac:dyDescent="0.2">
      <c r="A358" s="72">
        <f t="shared" si="11"/>
        <v>360</v>
      </c>
      <c r="B358" s="72" t="s">
        <v>589</v>
      </c>
      <c r="C358" s="72">
        <v>57740080</v>
      </c>
      <c r="E358" s="115">
        <f t="shared" ca="1" si="10"/>
        <v>0</v>
      </c>
    </row>
    <row r="359" spans="1:5" x14ac:dyDescent="0.2">
      <c r="A359" s="72">
        <f t="shared" si="11"/>
        <v>361</v>
      </c>
      <c r="B359" s="72" t="s">
        <v>590</v>
      </c>
      <c r="C359" s="72">
        <v>57740120</v>
      </c>
      <c r="E359" s="115">
        <f t="shared" ca="1" si="10"/>
        <v>0</v>
      </c>
    </row>
    <row r="360" spans="1:5" x14ac:dyDescent="0.2">
      <c r="A360" s="72">
        <f t="shared" si="11"/>
        <v>362</v>
      </c>
      <c r="B360" s="72" t="s">
        <v>591</v>
      </c>
      <c r="C360" s="72">
        <v>57740160</v>
      </c>
      <c r="E360" s="115">
        <f t="shared" ca="1" si="10"/>
        <v>0</v>
      </c>
    </row>
    <row r="361" spans="1:5" x14ac:dyDescent="0.2">
      <c r="A361" s="72">
        <f t="shared" si="11"/>
        <v>363</v>
      </c>
      <c r="B361" s="72" t="s">
        <v>592</v>
      </c>
      <c r="C361" s="72">
        <v>57740200</v>
      </c>
      <c r="E361" s="115">
        <f t="shared" ca="1" si="10"/>
        <v>0</v>
      </c>
    </row>
    <row r="362" spans="1:5" x14ac:dyDescent="0.2">
      <c r="A362" s="72">
        <f t="shared" si="11"/>
        <v>364</v>
      </c>
      <c r="B362" s="72" t="s">
        <v>593</v>
      </c>
      <c r="C362" s="72">
        <v>57740240</v>
      </c>
      <c r="E362" s="115">
        <f t="shared" ca="1" si="10"/>
        <v>0</v>
      </c>
    </row>
    <row r="363" spans="1:5" x14ac:dyDescent="0.2">
      <c r="A363" s="72">
        <f t="shared" si="11"/>
        <v>365</v>
      </c>
      <c r="B363" s="72" t="s">
        <v>594</v>
      </c>
      <c r="C363" s="72">
        <v>57740280</v>
      </c>
      <c r="E363" s="115">
        <f t="shared" ca="1" si="10"/>
        <v>0</v>
      </c>
    </row>
    <row r="364" spans="1:5" x14ac:dyDescent="0.2">
      <c r="A364" s="72">
        <f t="shared" si="11"/>
        <v>366</v>
      </c>
      <c r="B364" s="72" t="s">
        <v>595</v>
      </c>
      <c r="C364" s="72">
        <v>57740320</v>
      </c>
      <c r="E364" s="115">
        <f t="shared" ca="1" si="10"/>
        <v>0</v>
      </c>
    </row>
    <row r="365" spans="1:5" x14ac:dyDescent="0.2">
      <c r="A365" s="72">
        <f t="shared" si="11"/>
        <v>367</v>
      </c>
      <c r="B365" s="72" t="s">
        <v>596</v>
      </c>
      <c r="C365" s="72">
        <v>57740360</v>
      </c>
      <c r="E365" s="115">
        <f t="shared" ca="1" si="10"/>
        <v>0</v>
      </c>
    </row>
    <row r="366" spans="1:5" x14ac:dyDescent="0.2">
      <c r="A366" s="72">
        <f t="shared" si="11"/>
        <v>368</v>
      </c>
      <c r="B366" s="72" t="s">
        <v>597</v>
      </c>
      <c r="C366" s="72">
        <v>57740400</v>
      </c>
      <c r="E366" s="115">
        <f t="shared" ca="1" si="10"/>
        <v>0</v>
      </c>
    </row>
    <row r="367" spans="1:5" x14ac:dyDescent="0.2">
      <c r="A367" s="72">
        <f t="shared" si="11"/>
        <v>369</v>
      </c>
      <c r="B367" s="72" t="s">
        <v>49</v>
      </c>
      <c r="C367" s="72">
        <v>59000000</v>
      </c>
      <c r="E367" s="115">
        <f t="shared" ca="1" si="10"/>
        <v>0</v>
      </c>
    </row>
    <row r="368" spans="1:5" x14ac:dyDescent="0.2">
      <c r="A368" s="72">
        <f t="shared" si="11"/>
        <v>370</v>
      </c>
      <c r="B368" s="72" t="s">
        <v>131</v>
      </c>
      <c r="C368" s="72">
        <v>59110000</v>
      </c>
      <c r="E368" s="115">
        <f t="shared" ca="1" si="10"/>
        <v>0</v>
      </c>
    </row>
    <row r="369" spans="1:5" x14ac:dyDescent="0.2">
      <c r="A369" s="72">
        <f t="shared" si="11"/>
        <v>371</v>
      </c>
      <c r="B369" s="72" t="s">
        <v>149</v>
      </c>
      <c r="C369" s="72">
        <v>59130000</v>
      </c>
      <c r="E369" s="115">
        <f t="shared" ca="1" si="10"/>
        <v>0</v>
      </c>
    </row>
    <row r="370" spans="1:5" x14ac:dyDescent="0.2">
      <c r="A370" s="72">
        <f t="shared" si="11"/>
        <v>372</v>
      </c>
      <c r="B370" s="72" t="s">
        <v>174</v>
      </c>
      <c r="C370" s="72">
        <v>59140000</v>
      </c>
      <c r="E370" s="115">
        <f t="shared" ca="1" si="10"/>
        <v>0</v>
      </c>
    </row>
    <row r="371" spans="1:5" x14ac:dyDescent="0.2">
      <c r="A371" s="72">
        <f t="shared" si="11"/>
        <v>373</v>
      </c>
      <c r="B371" s="72" t="s">
        <v>178</v>
      </c>
      <c r="C371" s="72">
        <v>59150000</v>
      </c>
      <c r="E371" s="115">
        <f t="shared" ca="1" si="10"/>
        <v>0</v>
      </c>
    </row>
    <row r="372" spans="1:5" x14ac:dyDescent="0.2">
      <c r="A372" s="72">
        <f t="shared" si="11"/>
        <v>374</v>
      </c>
      <c r="B372" s="72" t="s">
        <v>186</v>
      </c>
      <c r="C372" s="72">
        <v>59160000</v>
      </c>
      <c r="E372" s="115">
        <f t="shared" ca="1" si="10"/>
        <v>0</v>
      </c>
    </row>
    <row r="373" spans="1:5" x14ac:dyDescent="0.2">
      <c r="A373" s="72">
        <f t="shared" si="11"/>
        <v>375</v>
      </c>
      <c r="B373" s="72" t="s">
        <v>154</v>
      </c>
      <c r="C373" s="72">
        <v>59540000</v>
      </c>
      <c r="E373" s="115">
        <f t="shared" ca="1" si="10"/>
        <v>0</v>
      </c>
    </row>
    <row r="374" spans="1:5" x14ac:dyDescent="0.2">
      <c r="A374" s="72">
        <f t="shared" si="11"/>
        <v>376</v>
      </c>
      <c r="B374" s="72" t="s">
        <v>598</v>
      </c>
      <c r="C374" s="72">
        <v>59540040</v>
      </c>
      <c r="E374" s="115">
        <f t="shared" ca="1" si="10"/>
        <v>0</v>
      </c>
    </row>
    <row r="375" spans="1:5" x14ac:dyDescent="0.2">
      <c r="A375" s="72">
        <f t="shared" si="11"/>
        <v>377</v>
      </c>
      <c r="B375" s="72" t="s">
        <v>599</v>
      </c>
      <c r="C375" s="72">
        <v>59540080</v>
      </c>
      <c r="E375" s="115">
        <f t="shared" ca="1" si="10"/>
        <v>0</v>
      </c>
    </row>
    <row r="376" spans="1:5" x14ac:dyDescent="0.2">
      <c r="A376" s="72">
        <f t="shared" si="11"/>
        <v>378</v>
      </c>
      <c r="B376" s="72" t="s">
        <v>600</v>
      </c>
      <c r="C376" s="72">
        <v>59540120</v>
      </c>
      <c r="E376" s="115">
        <f t="shared" ca="1" si="10"/>
        <v>0</v>
      </c>
    </row>
    <row r="377" spans="1:5" x14ac:dyDescent="0.2">
      <c r="A377" s="72">
        <f t="shared" si="11"/>
        <v>379</v>
      </c>
      <c r="B377" s="72" t="s">
        <v>601</v>
      </c>
      <c r="C377" s="72">
        <v>59540160</v>
      </c>
      <c r="E377" s="115">
        <f t="shared" ca="1" si="10"/>
        <v>0</v>
      </c>
    </row>
    <row r="378" spans="1:5" x14ac:dyDescent="0.2">
      <c r="A378" s="72">
        <f t="shared" si="11"/>
        <v>380</v>
      </c>
      <c r="B378" s="72" t="s">
        <v>602</v>
      </c>
      <c r="C378" s="72">
        <v>59540200</v>
      </c>
      <c r="E378" s="115">
        <f t="shared" ca="1" si="10"/>
        <v>0</v>
      </c>
    </row>
    <row r="379" spans="1:5" x14ac:dyDescent="0.2">
      <c r="A379" s="72">
        <f t="shared" si="11"/>
        <v>381</v>
      </c>
      <c r="B379" s="72" t="s">
        <v>603</v>
      </c>
      <c r="C379" s="72">
        <v>59540240</v>
      </c>
      <c r="E379" s="115">
        <f t="shared" ca="1" si="10"/>
        <v>0</v>
      </c>
    </row>
    <row r="380" spans="1:5" x14ac:dyDescent="0.2">
      <c r="A380" s="72">
        <f t="shared" si="11"/>
        <v>382</v>
      </c>
      <c r="B380" s="72" t="s">
        <v>604</v>
      </c>
      <c r="C380" s="72">
        <v>59540280</v>
      </c>
      <c r="E380" s="115">
        <f t="shared" ca="1" si="10"/>
        <v>0</v>
      </c>
    </row>
    <row r="381" spans="1:5" x14ac:dyDescent="0.2">
      <c r="A381" s="72">
        <f t="shared" si="11"/>
        <v>383</v>
      </c>
      <c r="B381" s="72" t="s">
        <v>605</v>
      </c>
      <c r="C381" s="72">
        <v>59540320</v>
      </c>
      <c r="E381" s="115">
        <f t="shared" ca="1" si="10"/>
        <v>0</v>
      </c>
    </row>
    <row r="382" spans="1:5" x14ac:dyDescent="0.2">
      <c r="A382" s="72">
        <f t="shared" si="11"/>
        <v>384</v>
      </c>
      <c r="B382" s="72" t="s">
        <v>606</v>
      </c>
      <c r="C382" s="72">
        <v>59540360</v>
      </c>
      <c r="E382" s="115">
        <f t="shared" ca="1" si="10"/>
        <v>0</v>
      </c>
    </row>
    <row r="383" spans="1:5" x14ac:dyDescent="0.2">
      <c r="A383" s="72">
        <f t="shared" si="11"/>
        <v>385</v>
      </c>
      <c r="B383" s="72" t="s">
        <v>196</v>
      </c>
      <c r="C383" s="72">
        <v>59580000</v>
      </c>
      <c r="E383" s="115">
        <f t="shared" ca="1" si="10"/>
        <v>0</v>
      </c>
    </row>
    <row r="384" spans="1:5" x14ac:dyDescent="0.2">
      <c r="A384" s="72">
        <f t="shared" si="11"/>
        <v>386</v>
      </c>
      <c r="B384" s="72" t="s">
        <v>607</v>
      </c>
      <c r="C384" s="72">
        <v>59580040</v>
      </c>
      <c r="E384" s="115">
        <f t="shared" ca="1" si="10"/>
        <v>0</v>
      </c>
    </row>
    <row r="385" spans="1:5" x14ac:dyDescent="0.2">
      <c r="A385" s="72">
        <f t="shared" si="11"/>
        <v>387</v>
      </c>
      <c r="B385" s="72" t="s">
        <v>608</v>
      </c>
      <c r="C385" s="72">
        <v>59580080</v>
      </c>
      <c r="E385" s="115">
        <f t="shared" ca="1" si="10"/>
        <v>0</v>
      </c>
    </row>
    <row r="386" spans="1:5" x14ac:dyDescent="0.2">
      <c r="A386" s="72">
        <f t="shared" si="11"/>
        <v>388</v>
      </c>
      <c r="B386" s="72" t="s">
        <v>609</v>
      </c>
      <c r="C386" s="72">
        <v>59580120</v>
      </c>
      <c r="E386" s="115">
        <f t="shared" ref="E386:E449" ca="1" si="12">INDIRECT("'Quelle_LDB'!Z"&amp;$A386&amp;"S1",FALSE)+0-C386</f>
        <v>0</v>
      </c>
    </row>
    <row r="387" spans="1:5" x14ac:dyDescent="0.2">
      <c r="A387" s="72">
        <f t="shared" ref="A387:A450" si="13">ROW()+2</f>
        <v>389</v>
      </c>
      <c r="B387" s="72" t="s">
        <v>610</v>
      </c>
      <c r="C387" s="72">
        <v>59580160</v>
      </c>
      <c r="E387" s="115">
        <f t="shared" ca="1" si="12"/>
        <v>0</v>
      </c>
    </row>
    <row r="388" spans="1:5" x14ac:dyDescent="0.2">
      <c r="A388" s="72">
        <f t="shared" si="13"/>
        <v>390</v>
      </c>
      <c r="B388" s="72" t="s">
        <v>611</v>
      </c>
      <c r="C388" s="72">
        <v>59580200</v>
      </c>
      <c r="E388" s="115">
        <f t="shared" ca="1" si="12"/>
        <v>0</v>
      </c>
    </row>
    <row r="389" spans="1:5" x14ac:dyDescent="0.2">
      <c r="A389" s="72">
        <f t="shared" si="13"/>
        <v>391</v>
      </c>
      <c r="B389" s="72" t="s">
        <v>612</v>
      </c>
      <c r="C389" s="72">
        <v>59580240</v>
      </c>
      <c r="E389" s="115">
        <f t="shared" ca="1" si="12"/>
        <v>0</v>
      </c>
    </row>
    <row r="390" spans="1:5" x14ac:dyDescent="0.2">
      <c r="A390" s="72">
        <f t="shared" si="13"/>
        <v>392</v>
      </c>
      <c r="B390" s="72" t="s">
        <v>613</v>
      </c>
      <c r="C390" s="72">
        <v>59580280</v>
      </c>
      <c r="E390" s="115">
        <f t="shared" ca="1" si="12"/>
        <v>0</v>
      </c>
    </row>
    <row r="391" spans="1:5" x14ac:dyDescent="0.2">
      <c r="A391" s="72">
        <f t="shared" si="13"/>
        <v>393</v>
      </c>
      <c r="B391" s="72" t="s">
        <v>614</v>
      </c>
      <c r="C391" s="72">
        <v>59580320</v>
      </c>
      <c r="E391" s="115">
        <f t="shared" ca="1" si="12"/>
        <v>0</v>
      </c>
    </row>
    <row r="392" spans="1:5" x14ac:dyDescent="0.2">
      <c r="A392" s="72">
        <f t="shared" si="13"/>
        <v>394</v>
      </c>
      <c r="B392" s="72" t="s">
        <v>615</v>
      </c>
      <c r="C392" s="72">
        <v>59580360</v>
      </c>
      <c r="E392" s="115">
        <f t="shared" ca="1" si="12"/>
        <v>0</v>
      </c>
    </row>
    <row r="393" spans="1:5" x14ac:dyDescent="0.2">
      <c r="A393" s="72">
        <f t="shared" si="13"/>
        <v>395</v>
      </c>
      <c r="B393" s="72" t="s">
        <v>616</v>
      </c>
      <c r="C393" s="72">
        <v>59580400</v>
      </c>
      <c r="E393" s="115">
        <f t="shared" ca="1" si="12"/>
        <v>0</v>
      </c>
    </row>
    <row r="394" spans="1:5" x14ac:dyDescent="0.2">
      <c r="A394" s="72">
        <f t="shared" si="13"/>
        <v>396</v>
      </c>
      <c r="B394" s="72" t="s">
        <v>617</v>
      </c>
      <c r="C394" s="72">
        <v>59580440</v>
      </c>
      <c r="E394" s="115">
        <f t="shared" ca="1" si="12"/>
        <v>0</v>
      </c>
    </row>
    <row r="395" spans="1:5" x14ac:dyDescent="0.2">
      <c r="A395" s="72">
        <f t="shared" si="13"/>
        <v>397</v>
      </c>
      <c r="B395" s="72" t="s">
        <v>618</v>
      </c>
      <c r="C395" s="72">
        <v>59580480</v>
      </c>
      <c r="E395" s="115">
        <f t="shared" ca="1" si="12"/>
        <v>0</v>
      </c>
    </row>
    <row r="396" spans="1:5" x14ac:dyDescent="0.2">
      <c r="A396" s="72">
        <f t="shared" si="13"/>
        <v>398</v>
      </c>
      <c r="B396" s="72" t="s">
        <v>250</v>
      </c>
      <c r="C396" s="72">
        <v>59620000</v>
      </c>
      <c r="E396" s="115">
        <f t="shared" ca="1" si="12"/>
        <v>0</v>
      </c>
    </row>
    <row r="397" spans="1:5" x14ac:dyDescent="0.2">
      <c r="A397" s="72">
        <f t="shared" si="13"/>
        <v>399</v>
      </c>
      <c r="B397" s="72" t="s">
        <v>619</v>
      </c>
      <c r="C397" s="72">
        <v>59620040</v>
      </c>
      <c r="E397" s="115">
        <f t="shared" ca="1" si="12"/>
        <v>0</v>
      </c>
    </row>
    <row r="398" spans="1:5" x14ac:dyDescent="0.2">
      <c r="A398" s="72">
        <f t="shared" si="13"/>
        <v>400</v>
      </c>
      <c r="B398" s="72" t="s">
        <v>620</v>
      </c>
      <c r="C398" s="72">
        <v>59620080</v>
      </c>
      <c r="E398" s="115">
        <f t="shared" ca="1" si="12"/>
        <v>0</v>
      </c>
    </row>
    <row r="399" spans="1:5" x14ac:dyDescent="0.2">
      <c r="A399" s="72">
        <f t="shared" si="13"/>
        <v>401</v>
      </c>
      <c r="B399" s="72" t="s">
        <v>621</v>
      </c>
      <c r="C399" s="72">
        <v>59620120</v>
      </c>
      <c r="E399" s="115">
        <f t="shared" ca="1" si="12"/>
        <v>0</v>
      </c>
    </row>
    <row r="400" spans="1:5" x14ac:dyDescent="0.2">
      <c r="A400" s="72">
        <f t="shared" si="13"/>
        <v>402</v>
      </c>
      <c r="B400" s="72" t="s">
        <v>622</v>
      </c>
      <c r="C400" s="72">
        <v>59620160</v>
      </c>
      <c r="E400" s="115">
        <f t="shared" ca="1" si="12"/>
        <v>0</v>
      </c>
    </row>
    <row r="401" spans="1:5" x14ac:dyDescent="0.2">
      <c r="A401" s="72">
        <f t="shared" si="13"/>
        <v>403</v>
      </c>
      <c r="B401" s="72" t="s">
        <v>623</v>
      </c>
      <c r="C401" s="72">
        <v>59620200</v>
      </c>
      <c r="E401" s="115">
        <f t="shared" ca="1" si="12"/>
        <v>0</v>
      </c>
    </row>
    <row r="402" spans="1:5" x14ac:dyDescent="0.2">
      <c r="A402" s="72">
        <f t="shared" si="13"/>
        <v>404</v>
      </c>
      <c r="B402" s="72" t="s">
        <v>624</v>
      </c>
      <c r="C402" s="72">
        <v>59620240</v>
      </c>
      <c r="E402" s="115">
        <f t="shared" ca="1" si="12"/>
        <v>0</v>
      </c>
    </row>
    <row r="403" spans="1:5" x14ac:dyDescent="0.2">
      <c r="A403" s="72">
        <f t="shared" si="13"/>
        <v>405</v>
      </c>
      <c r="B403" s="72" t="s">
        <v>625</v>
      </c>
      <c r="C403" s="72">
        <v>59620280</v>
      </c>
      <c r="E403" s="115">
        <f t="shared" ca="1" si="12"/>
        <v>0</v>
      </c>
    </row>
    <row r="404" spans="1:5" x14ac:dyDescent="0.2">
      <c r="A404" s="72">
        <f t="shared" si="13"/>
        <v>406</v>
      </c>
      <c r="B404" s="72" t="s">
        <v>626</v>
      </c>
      <c r="C404" s="72">
        <v>59620320</v>
      </c>
      <c r="E404" s="115">
        <f t="shared" ca="1" si="12"/>
        <v>0</v>
      </c>
    </row>
    <row r="405" spans="1:5" x14ac:dyDescent="0.2">
      <c r="A405" s="72">
        <f t="shared" si="13"/>
        <v>407</v>
      </c>
      <c r="B405" s="72" t="s">
        <v>627</v>
      </c>
      <c r="C405" s="72">
        <v>59620360</v>
      </c>
      <c r="E405" s="115">
        <f t="shared" ca="1" si="12"/>
        <v>0</v>
      </c>
    </row>
    <row r="406" spans="1:5" x14ac:dyDescent="0.2">
      <c r="A406" s="72">
        <f t="shared" si="13"/>
        <v>408</v>
      </c>
      <c r="B406" s="72" t="s">
        <v>628</v>
      </c>
      <c r="C406" s="72">
        <v>59620400</v>
      </c>
      <c r="E406" s="115">
        <f t="shared" ca="1" si="12"/>
        <v>0</v>
      </c>
    </row>
    <row r="407" spans="1:5" x14ac:dyDescent="0.2">
      <c r="A407" s="72">
        <f t="shared" si="13"/>
        <v>409</v>
      </c>
      <c r="B407" s="72" t="s">
        <v>629</v>
      </c>
      <c r="C407" s="72">
        <v>59620440</v>
      </c>
      <c r="E407" s="115">
        <f t="shared" ca="1" si="12"/>
        <v>0</v>
      </c>
    </row>
    <row r="408" spans="1:5" x14ac:dyDescent="0.2">
      <c r="A408" s="72">
        <f t="shared" si="13"/>
        <v>410</v>
      </c>
      <c r="B408" s="72" t="s">
        <v>630</v>
      </c>
      <c r="C408" s="72">
        <v>59620480</v>
      </c>
      <c r="E408" s="115">
        <f t="shared" ca="1" si="12"/>
        <v>0</v>
      </c>
    </row>
    <row r="409" spans="1:5" x14ac:dyDescent="0.2">
      <c r="A409" s="72">
        <f t="shared" si="13"/>
        <v>411</v>
      </c>
      <c r="B409" s="72" t="s">
        <v>631</v>
      </c>
      <c r="C409" s="72">
        <v>59620520</v>
      </c>
      <c r="E409" s="115">
        <f t="shared" ca="1" si="12"/>
        <v>0</v>
      </c>
    </row>
    <row r="410" spans="1:5" x14ac:dyDescent="0.2">
      <c r="A410" s="72">
        <f t="shared" si="13"/>
        <v>412</v>
      </c>
      <c r="B410" s="72" t="s">
        <v>632</v>
      </c>
      <c r="C410" s="72">
        <v>59620560</v>
      </c>
      <c r="E410" s="115">
        <f t="shared" ca="1" si="12"/>
        <v>0</v>
      </c>
    </row>
    <row r="411" spans="1:5" x14ac:dyDescent="0.2">
      <c r="A411" s="72">
        <f t="shared" si="13"/>
        <v>413</v>
      </c>
      <c r="B411" s="72" t="s">
        <v>633</v>
      </c>
      <c r="C411" s="72">
        <v>59620600</v>
      </c>
      <c r="E411" s="115">
        <f t="shared" ca="1" si="12"/>
        <v>0</v>
      </c>
    </row>
    <row r="412" spans="1:5" x14ac:dyDescent="0.2">
      <c r="A412" s="72">
        <f t="shared" si="13"/>
        <v>414</v>
      </c>
      <c r="B412" s="72" t="s">
        <v>227</v>
      </c>
      <c r="C412" s="72">
        <v>59660000</v>
      </c>
      <c r="E412" s="115">
        <f t="shared" ca="1" si="12"/>
        <v>0</v>
      </c>
    </row>
    <row r="413" spans="1:5" x14ac:dyDescent="0.2">
      <c r="A413" s="72">
        <f t="shared" si="13"/>
        <v>415</v>
      </c>
      <c r="B413" s="72" t="s">
        <v>634</v>
      </c>
      <c r="C413" s="72">
        <v>59660040</v>
      </c>
      <c r="E413" s="115">
        <f t="shared" ca="1" si="12"/>
        <v>0</v>
      </c>
    </row>
    <row r="414" spans="1:5" x14ac:dyDescent="0.2">
      <c r="A414" s="72">
        <f t="shared" si="13"/>
        <v>416</v>
      </c>
      <c r="B414" s="72" t="s">
        <v>635</v>
      </c>
      <c r="C414" s="72">
        <v>59660080</v>
      </c>
      <c r="E414" s="115">
        <f t="shared" ca="1" si="12"/>
        <v>0</v>
      </c>
    </row>
    <row r="415" spans="1:5" x14ac:dyDescent="0.2">
      <c r="A415" s="72">
        <f t="shared" si="13"/>
        <v>417</v>
      </c>
      <c r="B415" s="72" t="s">
        <v>636</v>
      </c>
      <c r="C415" s="72">
        <v>59660120</v>
      </c>
      <c r="E415" s="115">
        <f t="shared" ca="1" si="12"/>
        <v>0</v>
      </c>
    </row>
    <row r="416" spans="1:5" x14ac:dyDescent="0.2">
      <c r="A416" s="72">
        <f t="shared" si="13"/>
        <v>418</v>
      </c>
      <c r="B416" s="72" t="s">
        <v>637</v>
      </c>
      <c r="C416" s="72">
        <v>59660160</v>
      </c>
      <c r="E416" s="115">
        <f t="shared" ca="1" si="12"/>
        <v>0</v>
      </c>
    </row>
    <row r="417" spans="1:5" x14ac:dyDescent="0.2">
      <c r="A417" s="72">
        <f t="shared" si="13"/>
        <v>419</v>
      </c>
      <c r="B417" s="72" t="s">
        <v>638</v>
      </c>
      <c r="C417" s="72">
        <v>59660200</v>
      </c>
      <c r="E417" s="115">
        <f t="shared" ca="1" si="12"/>
        <v>0</v>
      </c>
    </row>
    <row r="418" spans="1:5" x14ac:dyDescent="0.2">
      <c r="A418" s="72">
        <f t="shared" si="13"/>
        <v>420</v>
      </c>
      <c r="B418" s="72" t="s">
        <v>639</v>
      </c>
      <c r="C418" s="72">
        <v>59660240</v>
      </c>
      <c r="E418" s="115">
        <f t="shared" ca="1" si="12"/>
        <v>0</v>
      </c>
    </row>
    <row r="419" spans="1:5" x14ac:dyDescent="0.2">
      <c r="A419" s="72">
        <f t="shared" si="13"/>
        <v>421</v>
      </c>
      <c r="B419" s="72" t="s">
        <v>640</v>
      </c>
      <c r="C419" s="72">
        <v>59660280</v>
      </c>
      <c r="E419" s="115">
        <f t="shared" ca="1" si="12"/>
        <v>0</v>
      </c>
    </row>
    <row r="420" spans="1:5" x14ac:dyDescent="0.2">
      <c r="A420" s="72">
        <f t="shared" si="13"/>
        <v>422</v>
      </c>
      <c r="B420" s="72" t="s">
        <v>230</v>
      </c>
      <c r="C420" s="72">
        <v>59700000</v>
      </c>
      <c r="E420" s="115">
        <f t="shared" ca="1" si="12"/>
        <v>0</v>
      </c>
    </row>
    <row r="421" spans="1:5" x14ac:dyDescent="0.2">
      <c r="A421" s="72">
        <f t="shared" si="13"/>
        <v>423</v>
      </c>
      <c r="B421" s="72" t="s">
        <v>641</v>
      </c>
      <c r="C421" s="72">
        <v>59700040</v>
      </c>
      <c r="E421" s="115">
        <f t="shared" ca="1" si="12"/>
        <v>0</v>
      </c>
    </row>
    <row r="422" spans="1:5" x14ac:dyDescent="0.2">
      <c r="A422" s="72">
        <f t="shared" si="13"/>
        <v>424</v>
      </c>
      <c r="B422" s="72" t="s">
        <v>1</v>
      </c>
      <c r="C422" s="72">
        <v>59700080</v>
      </c>
      <c r="E422" s="115">
        <f t="shared" ca="1" si="12"/>
        <v>0</v>
      </c>
    </row>
    <row r="423" spans="1:5" x14ac:dyDescent="0.2">
      <c r="A423" s="72">
        <f t="shared" si="13"/>
        <v>425</v>
      </c>
      <c r="B423" s="72" t="s">
        <v>2</v>
      </c>
      <c r="C423" s="72">
        <v>59700120</v>
      </c>
      <c r="E423" s="115">
        <f t="shared" ca="1" si="12"/>
        <v>0</v>
      </c>
    </row>
    <row r="424" spans="1:5" x14ac:dyDescent="0.2">
      <c r="A424" s="72">
        <f t="shared" si="13"/>
        <v>426</v>
      </c>
      <c r="B424" s="72" t="s">
        <v>3</v>
      </c>
      <c r="C424" s="72">
        <v>59700160</v>
      </c>
      <c r="E424" s="115">
        <f t="shared" ca="1" si="12"/>
        <v>0</v>
      </c>
    </row>
    <row r="425" spans="1:5" x14ac:dyDescent="0.2">
      <c r="A425" s="72">
        <f t="shared" si="13"/>
        <v>427</v>
      </c>
      <c r="B425" s="72" t="s">
        <v>4</v>
      </c>
      <c r="C425" s="72">
        <v>59700200</v>
      </c>
      <c r="E425" s="115">
        <f t="shared" ca="1" si="12"/>
        <v>0</v>
      </c>
    </row>
    <row r="426" spans="1:5" x14ac:dyDescent="0.2">
      <c r="A426" s="72">
        <f t="shared" si="13"/>
        <v>428</v>
      </c>
      <c r="B426" s="72" t="s">
        <v>5</v>
      </c>
      <c r="C426" s="72">
        <v>59700240</v>
      </c>
      <c r="E426" s="115">
        <f t="shared" ca="1" si="12"/>
        <v>0</v>
      </c>
    </row>
    <row r="427" spans="1:5" x14ac:dyDescent="0.2">
      <c r="A427" s="72">
        <f t="shared" si="13"/>
        <v>429</v>
      </c>
      <c r="B427" s="72" t="s">
        <v>6</v>
      </c>
      <c r="C427" s="72">
        <v>59700280</v>
      </c>
      <c r="E427" s="115">
        <f t="shared" ca="1" si="12"/>
        <v>0</v>
      </c>
    </row>
    <row r="428" spans="1:5" x14ac:dyDescent="0.2">
      <c r="A428" s="72">
        <f t="shared" si="13"/>
        <v>430</v>
      </c>
      <c r="B428" s="72" t="s">
        <v>7</v>
      </c>
      <c r="C428" s="72">
        <v>59700320</v>
      </c>
      <c r="E428" s="115">
        <f t="shared" ca="1" si="12"/>
        <v>0</v>
      </c>
    </row>
    <row r="429" spans="1:5" x14ac:dyDescent="0.2">
      <c r="A429" s="72">
        <f t="shared" si="13"/>
        <v>431</v>
      </c>
      <c r="B429" s="72" t="s">
        <v>8</v>
      </c>
      <c r="C429" s="72">
        <v>59700360</v>
      </c>
      <c r="E429" s="115">
        <f t="shared" ca="1" si="12"/>
        <v>0</v>
      </c>
    </row>
    <row r="430" spans="1:5" x14ac:dyDescent="0.2">
      <c r="A430" s="72">
        <f t="shared" si="13"/>
        <v>432</v>
      </c>
      <c r="B430" s="72" t="s">
        <v>9</v>
      </c>
      <c r="C430" s="72">
        <v>59700400</v>
      </c>
      <c r="E430" s="115">
        <f t="shared" ca="1" si="12"/>
        <v>0</v>
      </c>
    </row>
    <row r="431" spans="1:5" x14ac:dyDescent="0.2">
      <c r="A431" s="72">
        <f t="shared" si="13"/>
        <v>433</v>
      </c>
      <c r="B431" s="72" t="s">
        <v>10</v>
      </c>
      <c r="C431" s="72">
        <v>59700440</v>
      </c>
      <c r="E431" s="115">
        <f t="shared" ca="1" si="12"/>
        <v>0</v>
      </c>
    </row>
    <row r="432" spans="1:5" x14ac:dyDescent="0.2">
      <c r="A432" s="72">
        <f t="shared" si="13"/>
        <v>434</v>
      </c>
      <c r="B432" s="72" t="s">
        <v>231</v>
      </c>
      <c r="C432" s="72">
        <v>59740000</v>
      </c>
      <c r="E432" s="115">
        <f t="shared" ca="1" si="12"/>
        <v>0</v>
      </c>
    </row>
    <row r="433" spans="1:5" x14ac:dyDescent="0.2">
      <c r="A433" s="72">
        <f t="shared" si="13"/>
        <v>435</v>
      </c>
      <c r="B433" s="72" t="s">
        <v>11</v>
      </c>
      <c r="C433" s="72">
        <v>59740040</v>
      </c>
      <c r="E433" s="115">
        <f t="shared" ca="1" si="12"/>
        <v>0</v>
      </c>
    </row>
    <row r="434" spans="1:5" x14ac:dyDescent="0.2">
      <c r="A434" s="72">
        <f t="shared" si="13"/>
        <v>436</v>
      </c>
      <c r="B434" s="72" t="s">
        <v>12</v>
      </c>
      <c r="C434" s="72">
        <v>59740080</v>
      </c>
      <c r="E434" s="115">
        <f t="shared" ca="1" si="12"/>
        <v>0</v>
      </c>
    </row>
    <row r="435" spans="1:5" x14ac:dyDescent="0.2">
      <c r="A435" s="72">
        <f t="shared" si="13"/>
        <v>437</v>
      </c>
      <c r="B435" s="72" t="s">
        <v>13</v>
      </c>
      <c r="C435" s="72">
        <v>59740120</v>
      </c>
      <c r="E435" s="115">
        <f t="shared" ca="1" si="12"/>
        <v>0</v>
      </c>
    </row>
    <row r="436" spans="1:5" x14ac:dyDescent="0.2">
      <c r="A436" s="72">
        <f t="shared" si="13"/>
        <v>438</v>
      </c>
      <c r="B436" s="72" t="s">
        <v>14</v>
      </c>
      <c r="C436" s="72">
        <v>59740160</v>
      </c>
      <c r="E436" s="115">
        <f t="shared" ca="1" si="12"/>
        <v>0</v>
      </c>
    </row>
    <row r="437" spans="1:5" x14ac:dyDescent="0.2">
      <c r="A437" s="72">
        <f t="shared" si="13"/>
        <v>439</v>
      </c>
      <c r="B437" s="72" t="s">
        <v>15</v>
      </c>
      <c r="C437" s="72">
        <v>59740200</v>
      </c>
      <c r="E437" s="115">
        <f t="shared" ca="1" si="12"/>
        <v>0</v>
      </c>
    </row>
    <row r="438" spans="1:5" x14ac:dyDescent="0.2">
      <c r="A438" s="72">
        <f t="shared" si="13"/>
        <v>440</v>
      </c>
      <c r="B438" s="72" t="s">
        <v>16</v>
      </c>
      <c r="C438" s="72">
        <v>59740240</v>
      </c>
      <c r="E438" s="115">
        <f t="shared" ca="1" si="12"/>
        <v>0</v>
      </c>
    </row>
    <row r="439" spans="1:5" x14ac:dyDescent="0.2">
      <c r="A439" s="72">
        <f t="shared" si="13"/>
        <v>441</v>
      </c>
      <c r="B439" s="72" t="s">
        <v>17</v>
      </c>
      <c r="C439" s="72">
        <v>59740280</v>
      </c>
      <c r="E439" s="115">
        <f t="shared" ca="1" si="12"/>
        <v>0</v>
      </c>
    </row>
    <row r="440" spans="1:5" x14ac:dyDescent="0.2">
      <c r="A440" s="72">
        <f t="shared" si="13"/>
        <v>442</v>
      </c>
      <c r="B440" s="72" t="s">
        <v>18</v>
      </c>
      <c r="C440" s="72">
        <v>59740320</v>
      </c>
      <c r="E440" s="115">
        <f t="shared" ca="1" si="12"/>
        <v>0</v>
      </c>
    </row>
    <row r="441" spans="1:5" x14ac:dyDescent="0.2">
      <c r="A441" s="72">
        <f t="shared" si="13"/>
        <v>443</v>
      </c>
      <c r="B441" s="72" t="s">
        <v>19</v>
      </c>
      <c r="C441" s="72">
        <v>59740360</v>
      </c>
      <c r="E441" s="115">
        <f t="shared" ca="1" si="12"/>
        <v>0</v>
      </c>
    </row>
    <row r="442" spans="1:5" x14ac:dyDescent="0.2">
      <c r="A442" s="72">
        <f t="shared" si="13"/>
        <v>444</v>
      </c>
      <c r="B442" s="72" t="s">
        <v>20</v>
      </c>
      <c r="C442" s="72">
        <v>59740400</v>
      </c>
      <c r="E442" s="115">
        <f t="shared" ca="1" si="12"/>
        <v>0</v>
      </c>
    </row>
    <row r="443" spans="1:5" x14ac:dyDescent="0.2">
      <c r="A443" s="72">
        <f t="shared" si="13"/>
        <v>445</v>
      </c>
      <c r="B443" s="72" t="s">
        <v>21</v>
      </c>
      <c r="C443" s="72">
        <v>59740440</v>
      </c>
      <c r="E443" s="115">
        <f t="shared" ca="1" si="12"/>
        <v>0</v>
      </c>
    </row>
    <row r="444" spans="1:5" x14ac:dyDescent="0.2">
      <c r="A444" s="72">
        <f t="shared" si="13"/>
        <v>446</v>
      </c>
      <c r="B444" s="72" t="s">
        <v>22</v>
      </c>
      <c r="C444" s="72">
        <v>59740480</v>
      </c>
      <c r="E444" s="115">
        <f t="shared" ca="1" si="12"/>
        <v>0</v>
      </c>
    </row>
    <row r="445" spans="1:5" x14ac:dyDescent="0.2">
      <c r="A445" s="72">
        <f t="shared" si="13"/>
        <v>447</v>
      </c>
      <c r="B445" s="72" t="s">
        <v>23</v>
      </c>
      <c r="C445" s="72">
        <v>59740520</v>
      </c>
      <c r="E445" s="115">
        <f t="shared" ca="1" si="12"/>
        <v>0</v>
      </c>
    </row>
    <row r="446" spans="1:5" x14ac:dyDescent="0.2">
      <c r="A446" s="72">
        <f t="shared" si="13"/>
        <v>448</v>
      </c>
      <c r="B446" s="72" t="s">
        <v>24</v>
      </c>
      <c r="C446" s="72">
        <v>59740560</v>
      </c>
      <c r="E446" s="115">
        <f t="shared" ca="1" si="12"/>
        <v>0</v>
      </c>
    </row>
    <row r="447" spans="1:5" x14ac:dyDescent="0.2">
      <c r="A447" s="72">
        <f t="shared" si="13"/>
        <v>449</v>
      </c>
      <c r="B447" s="72" t="s">
        <v>233</v>
      </c>
      <c r="C447" s="72">
        <v>59780000</v>
      </c>
      <c r="E447" s="115">
        <f t="shared" ca="1" si="12"/>
        <v>0</v>
      </c>
    </row>
    <row r="448" spans="1:5" x14ac:dyDescent="0.2">
      <c r="A448" s="72">
        <f t="shared" si="13"/>
        <v>450</v>
      </c>
      <c r="B448" s="72" t="s">
        <v>25</v>
      </c>
      <c r="C448" s="72">
        <v>59780040</v>
      </c>
      <c r="E448" s="115">
        <f t="shared" ca="1" si="12"/>
        <v>0</v>
      </c>
    </row>
    <row r="449" spans="1:5" x14ac:dyDescent="0.2">
      <c r="A449" s="72">
        <f t="shared" si="13"/>
        <v>451</v>
      </c>
      <c r="B449" s="72" t="s">
        <v>26</v>
      </c>
      <c r="C449" s="72">
        <v>59780080</v>
      </c>
      <c r="E449" s="115">
        <f t="shared" ca="1" si="12"/>
        <v>0</v>
      </c>
    </row>
    <row r="450" spans="1:5" x14ac:dyDescent="0.2">
      <c r="A450" s="72">
        <f t="shared" si="13"/>
        <v>452</v>
      </c>
      <c r="B450" s="72" t="s">
        <v>27</v>
      </c>
      <c r="C450" s="72">
        <v>59780120</v>
      </c>
      <c r="E450" s="115">
        <f t="shared" ref="E450:E457" ca="1" si="14">INDIRECT("'Quelle_LDB'!Z"&amp;$A450&amp;"S1",FALSE)+0-C450</f>
        <v>0</v>
      </c>
    </row>
    <row r="451" spans="1:5" x14ac:dyDescent="0.2">
      <c r="A451" s="72">
        <f t="shared" ref="A451:A457" si="15">ROW()+2</f>
        <v>453</v>
      </c>
      <c r="B451" s="72" t="s">
        <v>28</v>
      </c>
      <c r="C451" s="72">
        <v>59780160</v>
      </c>
      <c r="E451" s="115">
        <f t="shared" ca="1" si="14"/>
        <v>0</v>
      </c>
    </row>
    <row r="452" spans="1:5" x14ac:dyDescent="0.2">
      <c r="A452" s="72">
        <f t="shared" si="15"/>
        <v>454</v>
      </c>
      <c r="B452" s="72" t="s">
        <v>29</v>
      </c>
      <c r="C452" s="72">
        <v>59780200</v>
      </c>
      <c r="E452" s="115">
        <f t="shared" ca="1" si="14"/>
        <v>0</v>
      </c>
    </row>
    <row r="453" spans="1:5" x14ac:dyDescent="0.2">
      <c r="A453" s="72">
        <f t="shared" si="15"/>
        <v>455</v>
      </c>
      <c r="B453" s="72" t="s">
        <v>30</v>
      </c>
      <c r="C453" s="72">
        <v>59780240</v>
      </c>
      <c r="E453" s="115">
        <f t="shared" ca="1" si="14"/>
        <v>0</v>
      </c>
    </row>
    <row r="454" spans="1:5" x14ac:dyDescent="0.2">
      <c r="A454" s="72">
        <f t="shared" si="15"/>
        <v>456</v>
      </c>
      <c r="B454" s="72" t="s">
        <v>31</v>
      </c>
      <c r="C454" s="72">
        <v>59780280</v>
      </c>
      <c r="E454" s="115">
        <f t="shared" ca="1" si="14"/>
        <v>0</v>
      </c>
    </row>
    <row r="455" spans="1:5" x14ac:dyDescent="0.2">
      <c r="A455" s="72">
        <f t="shared" si="15"/>
        <v>457</v>
      </c>
      <c r="B455" s="72" t="s">
        <v>32</v>
      </c>
      <c r="C455" s="72">
        <v>59780320</v>
      </c>
      <c r="E455" s="115">
        <f t="shared" ca="1" si="14"/>
        <v>0</v>
      </c>
    </row>
    <row r="456" spans="1:5" x14ac:dyDescent="0.2">
      <c r="A456" s="72">
        <f t="shared" si="15"/>
        <v>458</v>
      </c>
      <c r="B456" s="72" t="s">
        <v>33</v>
      </c>
      <c r="C456" s="72">
        <v>59780360</v>
      </c>
      <c r="E456" s="115">
        <f t="shared" ca="1" si="14"/>
        <v>0</v>
      </c>
    </row>
    <row r="457" spans="1:5" x14ac:dyDescent="0.2">
      <c r="A457" s="72">
        <f t="shared" si="15"/>
        <v>459</v>
      </c>
      <c r="B457" s="72" t="s">
        <v>34</v>
      </c>
      <c r="C457" s="72">
        <v>59780400</v>
      </c>
      <c r="E457" s="115">
        <f t="shared" ca="1" si="14"/>
        <v>0</v>
      </c>
    </row>
    <row r="458" spans="1:5" x14ac:dyDescent="0.2">
      <c r="A458" s="1">
        <v>999</v>
      </c>
      <c r="E458" s="1"/>
    </row>
    <row r="459" spans="1:5" x14ac:dyDescent="0.2">
      <c r="E459" s="1"/>
    </row>
    <row r="460" spans="1:5" x14ac:dyDescent="0.2">
      <c r="A460" s="105"/>
      <c r="E460" s="1"/>
    </row>
  </sheetData>
  <sheetProtection sheet="1" objects="1" scenarios="1" selectLockedCells="1"/>
  <mergeCells count="1">
    <mergeCell ref="A1:C1"/>
  </mergeCells>
  <phoneticPr fontId="0" type="noConversion"/>
  <dataValidations disablePrompts="1" count="1">
    <dataValidation type="whole" allowBlank="1" showInputMessage="1" showErrorMessage="1" sqref="F4">
      <formula1>1</formula1>
      <formula2>2</formula2>
    </dataValidation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9"/>
  <dimension ref="A1:AG459"/>
  <sheetViews>
    <sheetView workbookViewId="0"/>
  </sheetViews>
  <sheetFormatPr baseColWidth="10" defaultRowHeight="12.75" x14ac:dyDescent="0.2"/>
  <cols>
    <col min="1" max="1" width="9" bestFit="1" customWidth="1"/>
    <col min="3" max="3" width="4.5703125" bestFit="1" customWidth="1"/>
    <col min="4" max="4" width="11.140625" bestFit="1" customWidth="1"/>
    <col min="5" max="5" width="8.28515625" bestFit="1" customWidth="1"/>
    <col min="6" max="6" width="8.42578125" bestFit="1" customWidth="1"/>
    <col min="7" max="9" width="10.7109375" customWidth="1"/>
    <col min="10" max="10" width="9.5703125" bestFit="1" customWidth="1"/>
    <col min="11" max="12" width="10.7109375" customWidth="1"/>
    <col min="13" max="13" width="12.7109375" bestFit="1" customWidth="1"/>
    <col min="14" max="15" width="10.7109375" customWidth="1"/>
    <col min="17" max="33" width="10.7109375" customWidth="1"/>
  </cols>
  <sheetData>
    <row r="1" spans="1:33" x14ac:dyDescent="0.2">
      <c r="F1" s="108" t="s">
        <v>665</v>
      </c>
      <c r="G1" s="108" t="s">
        <v>665</v>
      </c>
      <c r="H1" s="108" t="s">
        <v>665</v>
      </c>
      <c r="I1" s="108" t="s">
        <v>665</v>
      </c>
      <c r="J1" s="108" t="s">
        <v>665</v>
      </c>
      <c r="K1" s="108" t="s">
        <v>665</v>
      </c>
      <c r="L1" s="108" t="s">
        <v>665</v>
      </c>
      <c r="M1" s="108" t="s">
        <v>665</v>
      </c>
      <c r="N1" s="108" t="s">
        <v>665</v>
      </c>
      <c r="O1" s="108" t="s">
        <v>665</v>
      </c>
      <c r="P1" s="108" t="s">
        <v>665</v>
      </c>
      <c r="Q1" s="108" t="s">
        <v>665</v>
      </c>
      <c r="R1" s="108">
        <v>2000</v>
      </c>
      <c r="S1" s="108">
        <v>2000</v>
      </c>
      <c r="T1" s="108">
        <v>2000</v>
      </c>
      <c r="U1" s="108">
        <v>2000</v>
      </c>
      <c r="V1" s="108">
        <v>2000</v>
      </c>
      <c r="W1" s="108">
        <v>2000</v>
      </c>
      <c r="X1" s="108">
        <v>2000</v>
      </c>
      <c r="Y1" s="108">
        <v>2000</v>
      </c>
      <c r="Z1" s="108">
        <v>1995</v>
      </c>
      <c r="AA1" s="108">
        <v>1995</v>
      </c>
      <c r="AB1" s="108">
        <v>1995</v>
      </c>
      <c r="AC1" s="108">
        <v>1995</v>
      </c>
      <c r="AD1" s="108">
        <v>1995</v>
      </c>
      <c r="AE1" s="108">
        <v>1995</v>
      </c>
      <c r="AF1" s="108">
        <v>1995</v>
      </c>
      <c r="AG1" s="108">
        <v>1995</v>
      </c>
    </row>
    <row r="2" spans="1:33" x14ac:dyDescent="0.2">
      <c r="G2" s="108" t="s">
        <v>666</v>
      </c>
      <c r="H2" s="108" t="s">
        <v>667</v>
      </c>
      <c r="I2" s="108" t="s">
        <v>668</v>
      </c>
      <c r="J2" s="108" t="s">
        <v>501</v>
      </c>
      <c r="K2" s="108" t="s">
        <v>501</v>
      </c>
      <c r="L2" s="108" t="s">
        <v>669</v>
      </c>
      <c r="M2" s="108" t="s">
        <v>670</v>
      </c>
      <c r="N2" s="108" t="s">
        <v>670</v>
      </c>
      <c r="O2" s="108" t="s">
        <v>671</v>
      </c>
      <c r="P2" s="108" t="s">
        <v>664</v>
      </c>
      <c r="Q2" s="108" t="s">
        <v>664</v>
      </c>
      <c r="R2" s="108" t="s">
        <v>666</v>
      </c>
      <c r="S2" s="108" t="s">
        <v>667</v>
      </c>
      <c r="T2" s="108" t="s">
        <v>668</v>
      </c>
      <c r="U2" s="108" t="s">
        <v>501</v>
      </c>
      <c r="V2" s="108" t="s">
        <v>669</v>
      </c>
      <c r="W2" s="108" t="s">
        <v>670</v>
      </c>
      <c r="X2" s="108" t="s">
        <v>671</v>
      </c>
      <c r="Y2" s="108" t="s">
        <v>664</v>
      </c>
      <c r="Z2" s="108" t="s">
        <v>666</v>
      </c>
      <c r="AA2" s="108" t="s">
        <v>667</v>
      </c>
      <c r="AB2" s="108" t="s">
        <v>668</v>
      </c>
      <c r="AC2" s="108" t="s">
        <v>501</v>
      </c>
      <c r="AD2" s="108" t="s">
        <v>669</v>
      </c>
      <c r="AE2" s="108" t="s">
        <v>670</v>
      </c>
      <c r="AF2" s="108" t="s">
        <v>671</v>
      </c>
      <c r="AG2" s="108" t="s">
        <v>664</v>
      </c>
    </row>
    <row r="3" spans="1:33" x14ac:dyDescent="0.2">
      <c r="A3" s="108" t="s">
        <v>502</v>
      </c>
      <c r="B3" t="s">
        <v>503</v>
      </c>
      <c r="C3" t="s">
        <v>504</v>
      </c>
      <c r="D3" t="s">
        <v>505</v>
      </c>
      <c r="E3" t="s">
        <v>506</v>
      </c>
      <c r="F3" s="108" t="s">
        <v>672</v>
      </c>
      <c r="G3" s="108" t="s">
        <v>673</v>
      </c>
      <c r="H3" s="108" t="s">
        <v>674</v>
      </c>
      <c r="I3" s="108" t="s">
        <v>675</v>
      </c>
      <c r="J3" s="108" t="s">
        <v>676</v>
      </c>
      <c r="K3" s="108" t="s">
        <v>677</v>
      </c>
      <c r="L3" s="108" t="s">
        <v>678</v>
      </c>
      <c r="M3" s="108" t="s">
        <v>679</v>
      </c>
      <c r="N3" s="108" t="s">
        <v>680</v>
      </c>
      <c r="O3" s="108" t="s">
        <v>681</v>
      </c>
      <c r="P3" s="108" t="s">
        <v>682</v>
      </c>
      <c r="Q3" s="108" t="s">
        <v>683</v>
      </c>
      <c r="R3" s="108" t="s">
        <v>684</v>
      </c>
      <c r="S3" s="108" t="s">
        <v>685</v>
      </c>
      <c r="T3" s="108" t="s">
        <v>686</v>
      </c>
      <c r="U3" s="108" t="s">
        <v>687</v>
      </c>
      <c r="V3" s="108" t="s">
        <v>688</v>
      </c>
      <c r="W3" s="108" t="s">
        <v>689</v>
      </c>
      <c r="X3" s="108" t="s">
        <v>690</v>
      </c>
      <c r="Y3" s="108" t="s">
        <v>691</v>
      </c>
      <c r="Z3" s="108" t="s">
        <v>692</v>
      </c>
      <c r="AA3" s="108" t="s">
        <v>693</v>
      </c>
      <c r="AB3" s="108" t="s">
        <v>694</v>
      </c>
      <c r="AC3" s="108" t="s">
        <v>695</v>
      </c>
      <c r="AD3" s="108" t="s">
        <v>696</v>
      </c>
      <c r="AE3" s="108" t="s">
        <v>697</v>
      </c>
      <c r="AF3" s="108" t="s">
        <v>698</v>
      </c>
      <c r="AG3" s="108" t="s">
        <v>699</v>
      </c>
    </row>
    <row r="4" spans="1:33" x14ac:dyDescent="0.2">
      <c r="A4">
        <v>50000000</v>
      </c>
      <c r="B4" s="110" t="s">
        <v>82</v>
      </c>
      <c r="C4" s="110" t="s">
        <v>700</v>
      </c>
      <c r="D4" s="110">
        <v>0</v>
      </c>
      <c r="E4" s="110">
        <v>0</v>
      </c>
      <c r="F4" s="110">
        <v>2015</v>
      </c>
      <c r="G4" s="111">
        <v>34112.519099999998</v>
      </c>
      <c r="H4" s="111">
        <v>7828.0856999999996</v>
      </c>
      <c r="I4" s="111">
        <v>2309.1336999999999</v>
      </c>
      <c r="J4" s="109">
        <v>2015</v>
      </c>
      <c r="K4" s="112">
        <v>17865516</v>
      </c>
      <c r="L4" s="111">
        <v>1390.7752</v>
      </c>
      <c r="M4" s="109">
        <v>2014</v>
      </c>
      <c r="N4" s="112">
        <v>6284700</v>
      </c>
      <c r="O4" s="111">
        <v>2454.7599</v>
      </c>
      <c r="P4" s="109">
        <v>2016</v>
      </c>
      <c r="Q4" s="112">
        <v>9639714</v>
      </c>
      <c r="R4" s="111">
        <v>34081.363100000002</v>
      </c>
      <c r="S4" s="111">
        <v>7147.2723999999998</v>
      </c>
      <c r="T4" s="111">
        <v>2052.1314000000002</v>
      </c>
      <c r="U4" s="112">
        <v>18009865</v>
      </c>
      <c r="V4" s="111">
        <v>1274.3135</v>
      </c>
      <c r="W4" s="112">
        <v>5907280</v>
      </c>
      <c r="X4" s="111">
        <v>2268.0140000000001</v>
      </c>
      <c r="Y4" s="112">
        <v>9154280</v>
      </c>
      <c r="Z4" s="111">
        <v>34077.640599999999</v>
      </c>
      <c r="AA4" s="111">
        <v>6858.5288</v>
      </c>
      <c r="AB4" s="111">
        <v>1981.3766000000001</v>
      </c>
      <c r="AC4" s="112">
        <v>17893045</v>
      </c>
      <c r="AD4" s="111">
        <v>1186.0201</v>
      </c>
      <c r="AE4" s="112">
        <v>5845738</v>
      </c>
      <c r="AF4" s="111">
        <v>2220.0816</v>
      </c>
      <c r="AG4" s="112">
        <v>8786223</v>
      </c>
    </row>
    <row r="5" spans="1:33" x14ac:dyDescent="0.2">
      <c r="A5" s="113">
        <v>50050000</v>
      </c>
      <c r="B5" s="113" t="s">
        <v>261</v>
      </c>
      <c r="C5" s="110">
        <v>0</v>
      </c>
      <c r="D5">
        <v>0</v>
      </c>
      <c r="E5">
        <v>0</v>
      </c>
      <c r="F5" s="110">
        <v>2015</v>
      </c>
      <c r="G5" s="114">
        <v>4438.6918999999998</v>
      </c>
      <c r="H5" s="114">
        <v>1745.9174999999998</v>
      </c>
      <c r="I5" s="114">
        <v>533.87040000000002</v>
      </c>
      <c r="J5" s="110">
        <v>2015</v>
      </c>
      <c r="K5" s="114">
        <v>5109253</v>
      </c>
      <c r="L5" s="114">
        <v>329.63080000000002</v>
      </c>
      <c r="M5" s="110">
        <v>2014</v>
      </c>
      <c r="N5" s="114">
        <v>1624277</v>
      </c>
      <c r="O5" s="114">
        <v>452.96210000000008</v>
      </c>
      <c r="P5" s="110">
        <v>2016</v>
      </c>
      <c r="Q5" s="114">
        <v>2617567</v>
      </c>
      <c r="R5" s="114">
        <v>4434.3056000000006</v>
      </c>
      <c r="S5" s="114">
        <v>1643.2248</v>
      </c>
      <c r="T5" s="114">
        <v>500.41840000000002</v>
      </c>
      <c r="U5" s="114">
        <v>5359228</v>
      </c>
      <c r="V5" s="114">
        <v>333.62979999999999</v>
      </c>
      <c r="W5" s="114">
        <v>1583784</v>
      </c>
      <c r="X5" s="114">
        <v>422.56150000000002</v>
      </c>
      <c r="Y5" s="114">
        <v>2583427</v>
      </c>
      <c r="Z5" s="114">
        <v>4434.1323999999995</v>
      </c>
      <c r="AA5" s="114">
        <v>1597.6860000000001</v>
      </c>
      <c r="AB5" s="114">
        <v>494.28339999999997</v>
      </c>
      <c r="AC5" s="114">
        <v>5440503</v>
      </c>
      <c r="AD5" s="114">
        <v>321.6705</v>
      </c>
      <c r="AE5" s="114">
        <v>1624846</v>
      </c>
      <c r="AF5" s="114">
        <v>419.60719999999998</v>
      </c>
      <c r="AG5" s="114">
        <v>2535177</v>
      </c>
    </row>
    <row r="6" spans="1:33" x14ac:dyDescent="0.2">
      <c r="A6" s="113">
        <v>50052000</v>
      </c>
      <c r="B6" s="113" t="s">
        <v>262</v>
      </c>
      <c r="C6" s="110">
        <v>0</v>
      </c>
      <c r="D6">
        <v>0</v>
      </c>
      <c r="E6">
        <v>0</v>
      </c>
      <c r="F6" s="110">
        <v>2015</v>
      </c>
      <c r="G6" s="114">
        <v>12656.48</v>
      </c>
      <c r="H6" s="114">
        <v>3567.5918000000001</v>
      </c>
      <c r="I6" s="114">
        <v>1085.7618000000002</v>
      </c>
      <c r="J6" s="110">
        <v>2015</v>
      </c>
      <c r="K6" s="114">
        <v>9595994</v>
      </c>
      <c r="L6" s="114">
        <v>580.31089999999995</v>
      </c>
      <c r="M6" s="110">
        <v>2014</v>
      </c>
      <c r="N6" s="114">
        <v>3444126</v>
      </c>
      <c r="O6" s="114">
        <v>1047.1935000000001</v>
      </c>
      <c r="P6" s="110">
        <v>2016</v>
      </c>
      <c r="Q6" s="114">
        <v>5096467</v>
      </c>
      <c r="R6" s="114">
        <v>12654.836899999998</v>
      </c>
      <c r="S6" s="114">
        <v>3282.4184</v>
      </c>
      <c r="T6" s="114">
        <v>976.6105</v>
      </c>
      <c r="U6" s="114">
        <v>9535865</v>
      </c>
      <c r="V6" s="114">
        <v>538.18499999999995</v>
      </c>
      <c r="W6" s="114">
        <v>3242317</v>
      </c>
      <c r="X6" s="114">
        <v>973.80869999999993</v>
      </c>
      <c r="Y6" s="114">
        <v>4830363</v>
      </c>
      <c r="Z6" s="114">
        <v>12654.0159</v>
      </c>
      <c r="AA6" s="114">
        <v>3146.9342999999999</v>
      </c>
      <c r="AB6" s="114">
        <v>945.26350000000002</v>
      </c>
      <c r="AC6" s="114">
        <v>9479167</v>
      </c>
      <c r="AD6" s="114">
        <v>503.20389999999998</v>
      </c>
      <c r="AE6" s="114">
        <v>3180436</v>
      </c>
      <c r="AF6" s="114">
        <v>952.08410000000003</v>
      </c>
      <c r="AG6" s="114">
        <v>4658230</v>
      </c>
    </row>
    <row r="7" spans="1:33" x14ac:dyDescent="0.2">
      <c r="A7">
        <v>50053000</v>
      </c>
      <c r="B7" s="110" t="s">
        <v>263</v>
      </c>
      <c r="C7" s="110">
        <v>0</v>
      </c>
      <c r="D7" s="110">
        <v>0</v>
      </c>
      <c r="E7" s="110">
        <v>0</v>
      </c>
      <c r="F7" s="110">
        <v>2015</v>
      </c>
      <c r="G7" s="111">
        <v>21456.039100000002</v>
      </c>
      <c r="H7" s="111">
        <v>4260.4938999999995</v>
      </c>
      <c r="I7" s="111">
        <v>1223.3719000000001</v>
      </c>
      <c r="J7" s="109">
        <v>2015</v>
      </c>
      <c r="K7" s="112">
        <v>8269522</v>
      </c>
      <c r="L7" s="111">
        <v>810.46430000000009</v>
      </c>
      <c r="M7" s="109">
        <v>2014</v>
      </c>
      <c r="N7" s="112">
        <v>2840574</v>
      </c>
      <c r="O7" s="111">
        <v>1407.5663999999999</v>
      </c>
      <c r="P7" s="109">
        <v>2016</v>
      </c>
      <c r="Q7" s="112">
        <v>4543247</v>
      </c>
      <c r="R7" s="111">
        <v>21426.5262</v>
      </c>
      <c r="S7" s="111">
        <v>3864.8540000000003</v>
      </c>
      <c r="T7" s="111">
        <v>1075.5209</v>
      </c>
      <c r="U7" s="112">
        <v>8474000</v>
      </c>
      <c r="V7" s="111">
        <v>736.12850000000003</v>
      </c>
      <c r="W7" s="112">
        <v>2664963</v>
      </c>
      <c r="X7" s="111">
        <v>1294.2053000000001</v>
      </c>
      <c r="Y7" s="112">
        <v>4323916</v>
      </c>
      <c r="Z7" s="111">
        <v>21423.6247</v>
      </c>
      <c r="AA7" s="111">
        <v>3711.5945000000002</v>
      </c>
      <c r="AB7" s="111">
        <v>1036.1131</v>
      </c>
      <c r="AC7" s="112">
        <v>8413878</v>
      </c>
      <c r="AD7" s="111">
        <v>682.81619999999998</v>
      </c>
      <c r="AE7" s="112">
        <v>2665302</v>
      </c>
      <c r="AF7" s="111">
        <v>1267.9974999999999</v>
      </c>
      <c r="AG7" s="112">
        <v>4127993</v>
      </c>
    </row>
    <row r="8" spans="1:33" x14ac:dyDescent="0.2">
      <c r="A8">
        <v>50070001</v>
      </c>
      <c r="B8" s="110" t="s">
        <v>36</v>
      </c>
      <c r="C8" s="110">
        <v>0</v>
      </c>
      <c r="D8" s="110">
        <v>0</v>
      </c>
      <c r="E8" s="110">
        <v>1</v>
      </c>
      <c r="F8" s="110">
        <v>2015</v>
      </c>
      <c r="G8" s="111">
        <v>4035.4046000000003</v>
      </c>
      <c r="H8" s="111">
        <v>790.14660000000003</v>
      </c>
      <c r="I8" s="111">
        <v>222.71270000000004</v>
      </c>
      <c r="J8" s="109">
        <v>2015</v>
      </c>
      <c r="K8" s="112">
        <v>1713965</v>
      </c>
      <c r="L8" s="111">
        <v>124.7107</v>
      </c>
      <c r="M8" s="109">
        <v>2014</v>
      </c>
      <c r="N8" s="112">
        <v>556453</v>
      </c>
      <c r="O8" s="111">
        <v>280.34829999999999</v>
      </c>
      <c r="P8" s="109">
        <v>2016</v>
      </c>
      <c r="Q8" s="112">
        <v>940575</v>
      </c>
      <c r="R8" s="111">
        <v>4032.3910000000005</v>
      </c>
      <c r="S8" s="111">
        <v>738.03750000000002</v>
      </c>
      <c r="T8" s="111">
        <v>201.07819999999998</v>
      </c>
      <c r="U8" s="112">
        <v>1785218</v>
      </c>
      <c r="V8" s="111">
        <v>119.29689999999999</v>
      </c>
      <c r="W8" s="112">
        <v>554777</v>
      </c>
      <c r="X8" s="111">
        <v>268.65019999999998</v>
      </c>
      <c r="Y8" s="112">
        <v>902298</v>
      </c>
      <c r="Z8" s="111">
        <v>4032.6505999999999</v>
      </c>
      <c r="AA8" s="111">
        <v>705.46389999999985</v>
      </c>
      <c r="AB8" s="111">
        <v>194.41860000000003</v>
      </c>
      <c r="AC8" s="112">
        <v>1797420</v>
      </c>
      <c r="AD8" s="111">
        <v>112.48330000000001</v>
      </c>
      <c r="AE8" s="112">
        <v>570927</v>
      </c>
      <c r="AF8" s="111">
        <v>260.02280000000002</v>
      </c>
      <c r="AG8" s="112">
        <v>871126</v>
      </c>
    </row>
    <row r="9" spans="1:33" x14ac:dyDescent="0.2">
      <c r="A9">
        <v>50070002</v>
      </c>
      <c r="B9" s="110" t="s">
        <v>35</v>
      </c>
      <c r="C9" s="110">
        <v>0</v>
      </c>
      <c r="D9" s="110">
        <v>0</v>
      </c>
      <c r="E9" s="110">
        <v>2</v>
      </c>
      <c r="F9" s="110">
        <v>2015</v>
      </c>
      <c r="G9" s="111">
        <v>6501.1021000000001</v>
      </c>
      <c r="H9" s="111">
        <v>1304.9476</v>
      </c>
      <c r="I9" s="111">
        <v>370.4615</v>
      </c>
      <c r="J9" s="109">
        <v>2015</v>
      </c>
      <c r="K9" s="112">
        <v>2479534</v>
      </c>
      <c r="L9" s="111">
        <v>218.69850000000002</v>
      </c>
      <c r="M9" s="109">
        <v>2014</v>
      </c>
      <c r="N9" s="112">
        <v>797662</v>
      </c>
      <c r="O9" s="111">
        <v>448.55810000000002</v>
      </c>
      <c r="P9" s="109">
        <v>2016</v>
      </c>
      <c r="Q9" s="112">
        <v>1377265</v>
      </c>
      <c r="R9" s="111">
        <v>6495.3340000000007</v>
      </c>
      <c r="S9" s="111">
        <v>1199.2371000000001</v>
      </c>
      <c r="T9" s="111">
        <v>330.39169999999996</v>
      </c>
      <c r="U9" s="112">
        <v>2562387</v>
      </c>
      <c r="V9" s="111">
        <v>211.69379999999998</v>
      </c>
      <c r="W9" s="112">
        <v>750485</v>
      </c>
      <c r="X9" s="111">
        <v>412.29730000000006</v>
      </c>
      <c r="Y9" s="112">
        <v>1307620</v>
      </c>
      <c r="Z9" s="111">
        <v>6495.3437999999996</v>
      </c>
      <c r="AA9" s="111">
        <v>1150.1506999999999</v>
      </c>
      <c r="AB9" s="111">
        <v>320.7423</v>
      </c>
      <c r="AC9" s="112">
        <v>2546818</v>
      </c>
      <c r="AD9" s="111">
        <v>196.99700000000001</v>
      </c>
      <c r="AE9" s="112">
        <v>763966</v>
      </c>
      <c r="AF9" s="111">
        <v>406.5222</v>
      </c>
      <c r="AG9" s="112">
        <v>1246900</v>
      </c>
    </row>
    <row r="10" spans="1:33" x14ac:dyDescent="0.2">
      <c r="A10">
        <v>50070003</v>
      </c>
      <c r="B10" s="110" t="s">
        <v>37</v>
      </c>
      <c r="C10" s="110">
        <v>0</v>
      </c>
      <c r="D10" s="110">
        <v>0</v>
      </c>
      <c r="E10" s="110">
        <v>3</v>
      </c>
      <c r="F10" s="110">
        <v>2015</v>
      </c>
      <c r="G10" s="111">
        <v>9526.5409999999993</v>
      </c>
      <c r="H10" s="111">
        <v>1868.3598999999999</v>
      </c>
      <c r="I10" s="111">
        <v>564.49739999999997</v>
      </c>
      <c r="J10" s="109">
        <v>2015</v>
      </c>
      <c r="K10" s="112">
        <v>3657227</v>
      </c>
      <c r="L10" s="111">
        <v>332.30189999999999</v>
      </c>
      <c r="M10" s="109">
        <v>2014</v>
      </c>
      <c r="N10" s="112">
        <v>1328251</v>
      </c>
      <c r="O10" s="111">
        <v>607.56689999999992</v>
      </c>
      <c r="P10" s="109">
        <v>2016</v>
      </c>
      <c r="Q10" s="112">
        <v>2056558</v>
      </c>
      <c r="R10" s="111">
        <v>9516.6164000000008</v>
      </c>
      <c r="S10" s="111">
        <v>1681.8453000000002</v>
      </c>
      <c r="T10" s="111">
        <v>491.37580000000003</v>
      </c>
      <c r="U10" s="112">
        <v>3612239</v>
      </c>
      <c r="V10" s="111">
        <v>293.85859999999997</v>
      </c>
      <c r="W10" s="112">
        <v>1218863</v>
      </c>
      <c r="X10" s="111">
        <v>560.08309999999994</v>
      </c>
      <c r="Y10" s="112">
        <v>1904692</v>
      </c>
      <c r="Z10" s="111">
        <v>9514.0506000000005</v>
      </c>
      <c r="AA10" s="111">
        <v>1593.2196999999999</v>
      </c>
      <c r="AB10" s="111">
        <v>463.90219999999999</v>
      </c>
      <c r="AC10" s="112">
        <v>3543395</v>
      </c>
      <c r="AD10" s="111">
        <v>272.28109999999998</v>
      </c>
      <c r="AE10" s="112">
        <v>1186148</v>
      </c>
      <c r="AF10" s="111">
        <v>544.17110000000002</v>
      </c>
      <c r="AG10" s="112">
        <v>1803718</v>
      </c>
    </row>
    <row r="11" spans="1:33" x14ac:dyDescent="0.2">
      <c r="A11">
        <v>50070004</v>
      </c>
      <c r="B11" s="110" t="s">
        <v>38</v>
      </c>
      <c r="C11" s="110">
        <v>0</v>
      </c>
      <c r="D11" s="110">
        <v>0</v>
      </c>
      <c r="E11" s="110">
        <v>4</v>
      </c>
      <c r="F11" s="110">
        <v>2015</v>
      </c>
      <c r="G11" s="111">
        <v>5554.7263000000003</v>
      </c>
      <c r="H11" s="111">
        <v>1207.1221</v>
      </c>
      <c r="I11" s="111">
        <v>366.50389999999999</v>
      </c>
      <c r="J11" s="109">
        <v>2015</v>
      </c>
      <c r="K11" s="112">
        <v>2608052</v>
      </c>
      <c r="L11" s="111">
        <v>242.30389999999997</v>
      </c>
      <c r="M11" s="109">
        <v>2014</v>
      </c>
      <c r="N11" s="112">
        <v>906295</v>
      </c>
      <c r="O11" s="111">
        <v>350.62079999999997</v>
      </c>
      <c r="P11" s="109">
        <v>2016</v>
      </c>
      <c r="Q11" s="112">
        <v>1442226</v>
      </c>
      <c r="R11" s="111">
        <v>5547.4224999999997</v>
      </c>
      <c r="S11" s="111">
        <v>1088.2717</v>
      </c>
      <c r="T11" s="111">
        <v>324.0421</v>
      </c>
      <c r="U11" s="112">
        <v>2716744</v>
      </c>
      <c r="V11" s="111">
        <v>205.226</v>
      </c>
      <c r="W11" s="112">
        <v>878963</v>
      </c>
      <c r="X11" s="111">
        <v>321.11</v>
      </c>
      <c r="Y11" s="112">
        <v>1384718</v>
      </c>
      <c r="Z11" s="111">
        <v>5546.7133000000003</v>
      </c>
      <c r="AA11" s="111">
        <v>1051.9315999999999</v>
      </c>
      <c r="AB11" s="111">
        <v>313.12040000000002</v>
      </c>
      <c r="AC11" s="112">
        <v>2695364</v>
      </c>
      <c r="AD11" s="111">
        <v>189.3587</v>
      </c>
      <c r="AE11" s="112">
        <v>874431</v>
      </c>
      <c r="AF11" s="111">
        <v>316.99009999999998</v>
      </c>
      <c r="AG11" s="112">
        <v>1321613</v>
      </c>
    </row>
    <row r="12" spans="1:33" x14ac:dyDescent="0.2">
      <c r="A12">
        <v>50070005</v>
      </c>
      <c r="B12" s="110" t="s">
        <v>39</v>
      </c>
      <c r="C12" s="110">
        <v>0</v>
      </c>
      <c r="D12" s="110">
        <v>0</v>
      </c>
      <c r="E12" s="110">
        <v>5</v>
      </c>
      <c r="F12" s="110">
        <v>2015</v>
      </c>
      <c r="G12" s="111">
        <v>4759.8042000000005</v>
      </c>
      <c r="H12" s="111">
        <v>1248.8384000000001</v>
      </c>
      <c r="I12" s="111">
        <v>355.44239999999996</v>
      </c>
      <c r="J12" s="109">
        <v>2015</v>
      </c>
      <c r="K12" s="112">
        <v>2797231</v>
      </c>
      <c r="L12" s="111">
        <v>249.81029999999998</v>
      </c>
      <c r="M12" s="109">
        <v>2014</v>
      </c>
      <c r="N12" s="112">
        <v>871782</v>
      </c>
      <c r="O12" s="111">
        <v>379.8229</v>
      </c>
      <c r="P12" s="109">
        <v>2016</v>
      </c>
      <c r="Q12" s="112">
        <v>1553140</v>
      </c>
      <c r="R12" s="111">
        <v>4755.1365999999998</v>
      </c>
      <c r="S12" s="111">
        <v>1110.3436000000002</v>
      </c>
      <c r="T12" s="111">
        <v>314.28989999999999</v>
      </c>
      <c r="U12" s="112">
        <v>2831241</v>
      </c>
      <c r="V12" s="111">
        <v>227.37449999999998</v>
      </c>
      <c r="W12" s="112">
        <v>808852</v>
      </c>
      <c r="X12" s="111">
        <v>334.35070000000002</v>
      </c>
      <c r="Y12" s="112">
        <v>1466607</v>
      </c>
      <c r="Z12" s="111">
        <v>4755.0680000000002</v>
      </c>
      <c r="AA12" s="111">
        <v>1058.9844000000001</v>
      </c>
      <c r="AB12" s="111">
        <v>308.18889999999999</v>
      </c>
      <c r="AC12" s="112">
        <v>2799666</v>
      </c>
      <c r="AD12" s="111">
        <v>205.84499999999997</v>
      </c>
      <c r="AE12" s="112">
        <v>803287</v>
      </c>
      <c r="AF12" s="111">
        <v>324.71999999999997</v>
      </c>
      <c r="AG12" s="112">
        <v>1397560</v>
      </c>
    </row>
    <row r="13" spans="1:33" x14ac:dyDescent="0.2">
      <c r="A13">
        <v>50070006</v>
      </c>
      <c r="B13" s="110" t="s">
        <v>40</v>
      </c>
      <c r="C13" s="110">
        <v>0</v>
      </c>
      <c r="D13" s="110">
        <v>0</v>
      </c>
      <c r="E13" s="110">
        <v>6</v>
      </c>
      <c r="F13" s="110">
        <v>2015</v>
      </c>
      <c r="G13" s="111">
        <v>3734.9409000000005</v>
      </c>
      <c r="H13" s="111">
        <v>1408.6711</v>
      </c>
      <c r="I13" s="111">
        <v>429.51580000000001</v>
      </c>
      <c r="J13" s="109">
        <v>2015</v>
      </c>
      <c r="K13" s="112">
        <v>4609507</v>
      </c>
      <c r="L13" s="111">
        <v>222.94989999999999</v>
      </c>
      <c r="M13" s="109">
        <v>2014</v>
      </c>
      <c r="N13" s="112">
        <v>1824257</v>
      </c>
      <c r="O13" s="111">
        <v>387.84289999999999</v>
      </c>
      <c r="P13" s="109">
        <v>2016</v>
      </c>
      <c r="Q13" s="112">
        <v>2269950</v>
      </c>
      <c r="R13" s="111">
        <v>3734.4626000000003</v>
      </c>
      <c r="S13" s="111">
        <v>1329.5372</v>
      </c>
      <c r="T13" s="111">
        <v>390.95370000000003</v>
      </c>
      <c r="U13" s="112">
        <v>4502036</v>
      </c>
      <c r="V13" s="111">
        <v>216.86369999999999</v>
      </c>
      <c r="W13" s="112">
        <v>1695340</v>
      </c>
      <c r="X13" s="111">
        <v>371.52269999999999</v>
      </c>
      <c r="Y13" s="112">
        <v>2188342</v>
      </c>
      <c r="Z13" s="111">
        <v>3733.8143</v>
      </c>
      <c r="AA13" s="111">
        <v>1298.7784999999999</v>
      </c>
      <c r="AB13" s="111">
        <v>381.00419999999997</v>
      </c>
      <c r="AC13" s="112">
        <v>4510382</v>
      </c>
      <c r="AD13" s="111">
        <v>209.05500000000001</v>
      </c>
      <c r="AE13" s="112">
        <v>1646979</v>
      </c>
      <c r="AF13" s="111">
        <v>367.65540000000004</v>
      </c>
      <c r="AG13" s="112">
        <v>2145306</v>
      </c>
    </row>
    <row r="14" spans="1:33" x14ac:dyDescent="0.2">
      <c r="A14">
        <v>50070011</v>
      </c>
      <c r="B14" s="110" t="s">
        <v>41</v>
      </c>
      <c r="C14" s="110">
        <v>0</v>
      </c>
      <c r="D14" s="110">
        <v>1</v>
      </c>
      <c r="E14" s="110">
        <v>0</v>
      </c>
      <c r="F14" s="110">
        <v>2015</v>
      </c>
      <c r="G14" s="111">
        <v>3731.9903999999992</v>
      </c>
      <c r="H14" s="111">
        <v>428.86720000000003</v>
      </c>
      <c r="I14" s="111">
        <v>96.462700000000027</v>
      </c>
      <c r="J14" s="109">
        <v>2015</v>
      </c>
      <c r="K14" s="112">
        <v>448807</v>
      </c>
      <c r="L14" s="111">
        <v>79.45950000000002</v>
      </c>
      <c r="M14" s="109">
        <v>2014</v>
      </c>
      <c r="N14" s="112">
        <v>98275</v>
      </c>
      <c r="O14" s="111">
        <v>189.48049999999998</v>
      </c>
      <c r="P14" s="109">
        <v>2016</v>
      </c>
      <c r="Q14" s="112">
        <v>272223</v>
      </c>
      <c r="R14" s="111">
        <v>3727.6578999999988</v>
      </c>
      <c r="S14" s="111">
        <v>372.34670000000006</v>
      </c>
      <c r="T14" s="111">
        <v>79.365400000000008</v>
      </c>
      <c r="U14" s="112">
        <v>456313</v>
      </c>
      <c r="V14" s="111">
        <v>62.645700000000005</v>
      </c>
      <c r="W14" s="112">
        <v>85580</v>
      </c>
      <c r="X14" s="111">
        <v>173.16939999999997</v>
      </c>
      <c r="Y14" s="112">
        <v>246908</v>
      </c>
      <c r="Z14" s="111">
        <v>3726.2209999999995</v>
      </c>
      <c r="AA14" s="111">
        <v>350.3228000000002</v>
      </c>
      <c r="AB14" s="111">
        <v>73.509999999999962</v>
      </c>
      <c r="AC14" s="112">
        <v>435489</v>
      </c>
      <c r="AD14" s="111">
        <v>56.115999999999993</v>
      </c>
      <c r="AE14" s="112">
        <v>82964</v>
      </c>
      <c r="AF14" s="111">
        <v>168.06620000000001</v>
      </c>
      <c r="AG14" s="112">
        <v>226687</v>
      </c>
    </row>
    <row r="15" spans="1:33" x14ac:dyDescent="0.2">
      <c r="A15">
        <v>50070012</v>
      </c>
      <c r="B15" s="110" t="s">
        <v>42</v>
      </c>
      <c r="C15" s="110">
        <v>0</v>
      </c>
      <c r="D15" s="110">
        <v>2</v>
      </c>
      <c r="E15" s="110">
        <v>0</v>
      </c>
      <c r="F15" s="110">
        <v>2015</v>
      </c>
      <c r="G15" s="111">
        <v>13385.507799999999</v>
      </c>
      <c r="H15" s="111">
        <v>2010.1877000000009</v>
      </c>
      <c r="I15" s="111">
        <v>534.59829999999999</v>
      </c>
      <c r="J15" s="109">
        <v>2015</v>
      </c>
      <c r="K15" s="112">
        <v>2719541</v>
      </c>
      <c r="L15" s="111">
        <v>363.5460999999998</v>
      </c>
      <c r="M15" s="109">
        <v>2014</v>
      </c>
      <c r="N15" s="112">
        <v>757298</v>
      </c>
      <c r="O15" s="111">
        <v>772.1718999999996</v>
      </c>
      <c r="P15" s="109">
        <v>2016</v>
      </c>
      <c r="Q15" s="112">
        <v>1656929</v>
      </c>
      <c r="R15" s="111">
        <v>13371.3027</v>
      </c>
      <c r="S15" s="111">
        <v>1787.0728999999999</v>
      </c>
      <c r="T15" s="111">
        <v>454.89109999999982</v>
      </c>
      <c r="U15" s="112">
        <v>2769574</v>
      </c>
      <c r="V15" s="111">
        <v>320.70490000000018</v>
      </c>
      <c r="W15" s="112">
        <v>679824</v>
      </c>
      <c r="X15" s="111">
        <v>707.85399999999981</v>
      </c>
      <c r="Y15" s="112">
        <v>1500331</v>
      </c>
      <c r="Z15" s="111">
        <v>13371.749300000005</v>
      </c>
      <c r="AA15" s="111">
        <v>1700.6243999999992</v>
      </c>
      <c r="AB15" s="111">
        <v>432.70899999999989</v>
      </c>
      <c r="AC15" s="112">
        <v>2670438</v>
      </c>
      <c r="AD15" s="111">
        <v>295.0856</v>
      </c>
      <c r="AE15" s="112">
        <v>657126</v>
      </c>
      <c r="AF15" s="111">
        <v>692.80589999999995</v>
      </c>
      <c r="AG15" s="112">
        <v>1383411</v>
      </c>
    </row>
    <row r="16" spans="1:33" x14ac:dyDescent="0.2">
      <c r="A16">
        <v>50070013</v>
      </c>
      <c r="B16" s="110" t="s">
        <v>43</v>
      </c>
      <c r="C16" s="110">
        <v>0</v>
      </c>
      <c r="D16" s="110">
        <v>3</v>
      </c>
      <c r="E16" s="110">
        <v>0</v>
      </c>
      <c r="F16" s="110">
        <v>2015</v>
      </c>
      <c r="G16" s="111">
        <v>9804.2299000000057</v>
      </c>
      <c r="H16" s="111">
        <v>2195.6123000000007</v>
      </c>
      <c r="I16" s="111">
        <v>684.65370000000019</v>
      </c>
      <c r="J16" s="109">
        <v>2015</v>
      </c>
      <c r="K16" s="112">
        <v>4388310</v>
      </c>
      <c r="L16" s="111">
        <v>400.98670000000016</v>
      </c>
      <c r="M16" s="109">
        <v>2014</v>
      </c>
      <c r="N16" s="112">
        <v>1349761</v>
      </c>
      <c r="O16" s="111">
        <v>684.75879999999984</v>
      </c>
      <c r="P16" s="109">
        <v>2016</v>
      </c>
      <c r="Q16" s="112">
        <v>2559286</v>
      </c>
      <c r="R16" s="111">
        <v>9795.9918999999973</v>
      </c>
      <c r="S16" s="111">
        <v>1978.3912</v>
      </c>
      <c r="T16" s="111">
        <v>598.1279999999997</v>
      </c>
      <c r="U16" s="112">
        <v>4431603</v>
      </c>
      <c r="V16" s="111">
        <v>364.4849000000001</v>
      </c>
      <c r="W16" s="112">
        <v>1257930</v>
      </c>
      <c r="X16" s="111">
        <v>623.98839999999973</v>
      </c>
      <c r="Y16" s="112">
        <v>2348574</v>
      </c>
      <c r="Z16" s="111">
        <v>9793.8823000000011</v>
      </c>
      <c r="AA16" s="111">
        <v>1891.0273999999999</v>
      </c>
      <c r="AB16" s="111">
        <v>571.63930000000005</v>
      </c>
      <c r="AC16" s="112">
        <v>4323684</v>
      </c>
      <c r="AD16" s="111">
        <v>338.08980000000008</v>
      </c>
      <c r="AE16" s="112">
        <v>1236089</v>
      </c>
      <c r="AF16" s="111">
        <v>606.34270000000038</v>
      </c>
      <c r="AG16" s="112">
        <v>2207482</v>
      </c>
    </row>
    <row r="17" spans="1:33" x14ac:dyDescent="0.2">
      <c r="A17">
        <v>50070014</v>
      </c>
      <c r="B17" s="110" t="s">
        <v>44</v>
      </c>
      <c r="C17" s="110">
        <v>0</v>
      </c>
      <c r="D17" s="110">
        <v>4</v>
      </c>
      <c r="E17" s="110">
        <v>0</v>
      </c>
      <c r="F17" s="110">
        <v>2015</v>
      </c>
      <c r="G17" s="111">
        <v>2691.9757999999997</v>
      </c>
      <c r="H17" s="111">
        <v>877.0187999999996</v>
      </c>
      <c r="I17" s="111">
        <v>278.44690000000003</v>
      </c>
      <c r="J17" s="109">
        <v>2015</v>
      </c>
      <c r="K17" s="112">
        <v>2118464</v>
      </c>
      <c r="L17" s="111">
        <v>163.74099999999996</v>
      </c>
      <c r="M17" s="109">
        <v>2014</v>
      </c>
      <c r="N17" s="112">
        <v>758687</v>
      </c>
      <c r="O17" s="111">
        <v>235.83870000000002</v>
      </c>
      <c r="P17" s="109">
        <v>2016</v>
      </c>
      <c r="Q17" s="112">
        <v>1176315</v>
      </c>
      <c r="R17" s="111">
        <v>2690.7422000000001</v>
      </c>
      <c r="S17" s="111">
        <v>804.93340000000023</v>
      </c>
      <c r="T17" s="111">
        <v>251.37819999999994</v>
      </c>
      <c r="U17" s="112">
        <v>2191618</v>
      </c>
      <c r="V17" s="111">
        <v>151.36419999999998</v>
      </c>
      <c r="W17" s="112">
        <v>725124</v>
      </c>
      <c r="X17" s="111">
        <v>215.39680000000001</v>
      </c>
      <c r="Y17" s="112">
        <v>1128941</v>
      </c>
      <c r="Z17" s="111">
        <v>2690.4660999999992</v>
      </c>
      <c r="AA17" s="111">
        <v>772.35529999999994</v>
      </c>
      <c r="AB17" s="111">
        <v>243.59499999999997</v>
      </c>
      <c r="AC17" s="112">
        <v>2178700</v>
      </c>
      <c r="AD17" s="111">
        <v>140.79680000000002</v>
      </c>
      <c r="AE17" s="112">
        <v>727971</v>
      </c>
      <c r="AF17" s="111">
        <v>210.06829999999999</v>
      </c>
      <c r="AG17" s="112">
        <v>1083160</v>
      </c>
    </row>
    <row r="18" spans="1:33" x14ac:dyDescent="0.2">
      <c r="A18">
        <v>50070015</v>
      </c>
      <c r="B18" s="110" t="s">
        <v>45</v>
      </c>
      <c r="C18" s="110">
        <v>0</v>
      </c>
      <c r="D18" s="110">
        <v>5</v>
      </c>
      <c r="E18" s="110">
        <v>0</v>
      </c>
      <c r="F18" s="110">
        <v>2015</v>
      </c>
      <c r="G18" s="111">
        <v>686.6862000000001</v>
      </c>
      <c r="H18" s="111">
        <v>284.43490000000003</v>
      </c>
      <c r="I18" s="111">
        <v>97.218500000000006</v>
      </c>
      <c r="J18" s="109">
        <v>2015</v>
      </c>
      <c r="K18" s="112">
        <v>807348</v>
      </c>
      <c r="L18" s="111">
        <v>45.790400000000005</v>
      </c>
      <c r="M18" s="109">
        <v>2014</v>
      </c>
      <c r="N18" s="112">
        <v>291838</v>
      </c>
      <c r="O18" s="111">
        <v>71.877700000000004</v>
      </c>
      <c r="P18" s="109">
        <v>2016</v>
      </c>
      <c r="Q18" s="112">
        <v>439632</v>
      </c>
      <c r="R18" s="111">
        <v>686.49570000000006</v>
      </c>
      <c r="S18" s="111">
        <v>265.89170000000001</v>
      </c>
      <c r="T18" s="111">
        <v>90.721300000000014</v>
      </c>
      <c r="U18" s="112">
        <v>824998</v>
      </c>
      <c r="V18" s="111">
        <v>43.076799999999999</v>
      </c>
      <c r="W18" s="112">
        <v>279945</v>
      </c>
      <c r="X18" s="111">
        <v>68.933300000000003</v>
      </c>
      <c r="Y18" s="112">
        <v>425393</v>
      </c>
      <c r="Z18" s="111">
        <v>686.47140000000002</v>
      </c>
      <c r="AA18" s="111">
        <v>252.77339999999998</v>
      </c>
      <c r="AB18" s="111">
        <v>88.140600000000006</v>
      </c>
      <c r="AC18" s="112">
        <v>827806</v>
      </c>
      <c r="AD18" s="111">
        <v>38.96990000000001</v>
      </c>
      <c r="AE18" s="112">
        <v>281483</v>
      </c>
      <c r="AF18" s="111">
        <v>67.029700000000005</v>
      </c>
      <c r="AG18" s="112">
        <v>410988</v>
      </c>
    </row>
    <row r="19" spans="1:33" x14ac:dyDescent="0.2">
      <c r="A19">
        <v>50070016</v>
      </c>
      <c r="B19" s="110" t="s">
        <v>46</v>
      </c>
      <c r="C19" s="110">
        <v>0</v>
      </c>
      <c r="D19" s="110">
        <v>6</v>
      </c>
      <c r="E19" s="110">
        <v>0</v>
      </c>
      <c r="F19" s="110">
        <v>2015</v>
      </c>
      <c r="G19" s="111">
        <v>1448.6405999999999</v>
      </c>
      <c r="H19" s="111">
        <v>723.66150000000005</v>
      </c>
      <c r="I19" s="111">
        <v>226.5027</v>
      </c>
      <c r="J19" s="109">
        <v>2015</v>
      </c>
      <c r="K19" s="112">
        <v>2373524</v>
      </c>
      <c r="L19" s="111">
        <v>123.86370000000001</v>
      </c>
      <c r="M19" s="109">
        <v>2014</v>
      </c>
      <c r="N19" s="112">
        <v>831304</v>
      </c>
      <c r="O19" s="111">
        <v>175.00910000000002</v>
      </c>
      <c r="P19" s="109">
        <v>2016</v>
      </c>
      <c r="Q19" s="112">
        <v>1182902</v>
      </c>
      <c r="R19" s="111">
        <v>1447.9315000000001</v>
      </c>
      <c r="S19" s="111">
        <v>686.94</v>
      </c>
      <c r="T19" s="111">
        <v>211.13170000000002</v>
      </c>
      <c r="U19" s="112">
        <v>2457164</v>
      </c>
      <c r="V19" s="111">
        <v>122.86919999999999</v>
      </c>
      <c r="W19" s="112">
        <v>827256</v>
      </c>
      <c r="X19" s="111">
        <v>169.59210000000002</v>
      </c>
      <c r="Y19" s="112">
        <v>1180847</v>
      </c>
      <c r="Z19" s="111">
        <v>1447.7743000000003</v>
      </c>
      <c r="AA19" s="111">
        <v>666.35579999999993</v>
      </c>
      <c r="AB19" s="111">
        <v>212.15950000000001</v>
      </c>
      <c r="AC19" s="112">
        <v>2508413</v>
      </c>
      <c r="AD19" s="111">
        <v>118.9708</v>
      </c>
      <c r="AE19" s="112">
        <v>850485</v>
      </c>
      <c r="AF19" s="111">
        <v>169.30330000000001</v>
      </c>
      <c r="AG19" s="112">
        <v>1163290</v>
      </c>
    </row>
    <row r="20" spans="1:33" x14ac:dyDescent="0.2">
      <c r="A20">
        <v>50070017</v>
      </c>
      <c r="B20" s="110" t="s">
        <v>47</v>
      </c>
      <c r="C20" s="110">
        <v>0</v>
      </c>
      <c r="D20" s="110">
        <v>7</v>
      </c>
      <c r="E20" s="110">
        <v>0</v>
      </c>
      <c r="F20" s="110">
        <v>2015</v>
      </c>
      <c r="G20" s="111">
        <v>1250.0150000000001</v>
      </c>
      <c r="H20" s="111">
        <v>616.44630000000006</v>
      </c>
      <c r="I20" s="111">
        <v>194.18029999999999</v>
      </c>
      <c r="J20" s="109">
        <v>2015</v>
      </c>
      <c r="K20" s="112">
        <v>2167957</v>
      </c>
      <c r="L20" s="111">
        <v>103.12</v>
      </c>
      <c r="M20" s="109">
        <v>2014</v>
      </c>
      <c r="N20" s="112">
        <v>865804</v>
      </c>
      <c r="O20" s="111">
        <v>148.71189999999999</v>
      </c>
      <c r="P20" s="109">
        <v>2016</v>
      </c>
      <c r="Q20" s="112">
        <v>1041061</v>
      </c>
      <c r="R20" s="111">
        <v>1248.4457</v>
      </c>
      <c r="S20" s="111">
        <v>582.91160000000002</v>
      </c>
      <c r="T20" s="111">
        <v>180.67960000000002</v>
      </c>
      <c r="U20" s="112">
        <v>2162110</v>
      </c>
      <c r="V20" s="111">
        <v>96.00630000000001</v>
      </c>
      <c r="W20" s="112">
        <v>826540</v>
      </c>
      <c r="X20" s="111">
        <v>140.06959999999998</v>
      </c>
      <c r="Y20" s="112">
        <v>1026399</v>
      </c>
      <c r="Z20" s="111">
        <v>1248.3259</v>
      </c>
      <c r="AA20" s="111">
        <v>570.69970000000001</v>
      </c>
      <c r="AB20" s="111">
        <v>177.40820000000002</v>
      </c>
      <c r="AC20" s="112">
        <v>2198087</v>
      </c>
      <c r="AD20" s="111">
        <v>90.205099999999987</v>
      </c>
      <c r="AE20" s="112">
        <v>821820</v>
      </c>
      <c r="AF20" s="111">
        <v>139.1104</v>
      </c>
      <c r="AG20" s="112">
        <v>1014123</v>
      </c>
    </row>
    <row r="21" spans="1:33" x14ac:dyDescent="0.2">
      <c r="A21">
        <v>50070018</v>
      </c>
      <c r="B21" s="110" t="s">
        <v>48</v>
      </c>
      <c r="C21" s="110">
        <v>0</v>
      </c>
      <c r="D21" s="110">
        <v>8</v>
      </c>
      <c r="E21" s="110">
        <v>0</v>
      </c>
      <c r="F21" s="110">
        <v>2015</v>
      </c>
      <c r="G21" s="111">
        <v>1113.4733999999999</v>
      </c>
      <c r="H21" s="111">
        <v>691.85699999999997</v>
      </c>
      <c r="I21" s="111">
        <v>197.07060000000001</v>
      </c>
      <c r="J21" s="109">
        <v>2015</v>
      </c>
      <c r="K21" s="112">
        <v>2841565</v>
      </c>
      <c r="L21" s="111">
        <v>110.26779999999999</v>
      </c>
      <c r="M21" s="109">
        <v>2014</v>
      </c>
      <c r="N21" s="112">
        <v>1331733</v>
      </c>
      <c r="O21" s="111">
        <v>176.91130000000001</v>
      </c>
      <c r="P21" s="109">
        <v>2016</v>
      </c>
      <c r="Q21" s="112">
        <v>1311366</v>
      </c>
      <c r="R21" s="111">
        <v>1112.7954999999999</v>
      </c>
      <c r="S21" s="111">
        <v>668.78489999999999</v>
      </c>
      <c r="T21" s="111">
        <v>185.83609999999999</v>
      </c>
      <c r="U21" s="112">
        <v>2716485</v>
      </c>
      <c r="V21" s="111">
        <v>113.1615</v>
      </c>
      <c r="W21" s="112">
        <v>1225081</v>
      </c>
      <c r="X21" s="111">
        <v>169.0104</v>
      </c>
      <c r="Y21" s="112">
        <v>1296423</v>
      </c>
      <c r="Z21" s="111">
        <v>1112.7502999999999</v>
      </c>
      <c r="AA21" s="111">
        <v>654.37</v>
      </c>
      <c r="AB21" s="111">
        <v>182.215</v>
      </c>
      <c r="AC21" s="112">
        <v>2750428</v>
      </c>
      <c r="AD21" s="111">
        <v>107.7861</v>
      </c>
      <c r="AE21" s="112">
        <v>1187800</v>
      </c>
      <c r="AF21" s="111">
        <v>167.35510000000002</v>
      </c>
      <c r="AG21" s="112">
        <v>1294722</v>
      </c>
    </row>
    <row r="22" spans="1:33" x14ac:dyDescent="0.2">
      <c r="A22">
        <v>50070101</v>
      </c>
      <c r="B22" s="110" t="s">
        <v>264</v>
      </c>
      <c r="C22" s="110" t="s">
        <v>508</v>
      </c>
      <c r="D22" s="110">
        <v>0</v>
      </c>
      <c r="E22" s="110">
        <v>0</v>
      </c>
      <c r="F22" s="110">
        <v>2015</v>
      </c>
      <c r="G22" s="111">
        <v>3521.9980999999998</v>
      </c>
      <c r="H22" s="111">
        <v>1991.2267999999999</v>
      </c>
      <c r="I22" s="111">
        <v>605.93089999999995</v>
      </c>
      <c r="J22" s="109">
        <v>2015</v>
      </c>
      <c r="K22" s="112">
        <v>7294897</v>
      </c>
      <c r="L22" s="111">
        <v>336.00510000000008</v>
      </c>
      <c r="M22" s="109">
        <v>2014</v>
      </c>
      <c r="N22" s="112">
        <v>2893125</v>
      </c>
      <c r="O22" s="111">
        <v>483.03739999999988</v>
      </c>
      <c r="P22" s="109">
        <v>2016</v>
      </c>
      <c r="Q22" s="112">
        <v>3537312</v>
      </c>
      <c r="R22" s="111">
        <v>3520.3902000000007</v>
      </c>
      <c r="S22" s="111">
        <v>1905.9388999999996</v>
      </c>
      <c r="T22" s="111">
        <v>569.37720000000002</v>
      </c>
      <c r="U22" s="112">
        <v>7349188</v>
      </c>
      <c r="V22" s="111">
        <v>333.24529999999999</v>
      </c>
      <c r="W22" s="112">
        <v>2779911</v>
      </c>
      <c r="X22" s="111">
        <v>466.21500000000003</v>
      </c>
      <c r="Y22" s="112">
        <v>3514778</v>
      </c>
      <c r="Z22" s="111">
        <v>3520.1384999999996</v>
      </c>
      <c r="AA22" s="111">
        <v>1860.2868999999996</v>
      </c>
      <c r="AB22" s="111">
        <v>565.28089999999986</v>
      </c>
      <c r="AC22" s="112">
        <v>7478805</v>
      </c>
      <c r="AD22" s="111">
        <v>320.39729999999997</v>
      </c>
      <c r="AE22" s="112">
        <v>2781117</v>
      </c>
      <c r="AF22" s="111">
        <v>463.29830000000004</v>
      </c>
      <c r="AG22" s="112">
        <v>3482745</v>
      </c>
    </row>
    <row r="23" spans="1:33" x14ac:dyDescent="0.2">
      <c r="A23">
        <v>50070102</v>
      </c>
      <c r="B23" s="110" t="s">
        <v>265</v>
      </c>
      <c r="C23" s="110" t="s">
        <v>512</v>
      </c>
      <c r="D23" s="110">
        <v>0</v>
      </c>
      <c r="E23" s="110">
        <v>0</v>
      </c>
      <c r="F23" s="110">
        <v>2015</v>
      </c>
      <c r="G23" s="111">
        <v>4080.3252999999986</v>
      </c>
      <c r="H23" s="111">
        <v>1308.4388000000001</v>
      </c>
      <c r="I23" s="111">
        <v>431.39350000000002</v>
      </c>
      <c r="J23" s="109">
        <v>2015</v>
      </c>
      <c r="K23" s="112">
        <v>3368277</v>
      </c>
      <c r="L23" s="111">
        <v>240.76380000000006</v>
      </c>
      <c r="M23" s="109">
        <v>2014</v>
      </c>
      <c r="N23" s="112">
        <v>1003902</v>
      </c>
      <c r="O23" s="111">
        <v>345.11959999999988</v>
      </c>
      <c r="P23" s="109">
        <v>2016</v>
      </c>
      <c r="Q23" s="112">
        <v>1916551</v>
      </c>
      <c r="R23" s="111">
        <v>4079.0746999999997</v>
      </c>
      <c r="S23" s="111">
        <v>1199.3526999999997</v>
      </c>
      <c r="T23" s="111">
        <v>390.81350000000003</v>
      </c>
      <c r="U23" s="112">
        <v>3459717</v>
      </c>
      <c r="V23" s="111">
        <v>225.41629999999998</v>
      </c>
      <c r="W23" s="112">
        <v>964764</v>
      </c>
      <c r="X23" s="111">
        <v>319.72589999999985</v>
      </c>
      <c r="Y23" s="112">
        <v>1799144</v>
      </c>
      <c r="Z23" s="111">
        <v>4077.8903999999993</v>
      </c>
      <c r="AA23" s="111">
        <v>1153.4508999999998</v>
      </c>
      <c r="AB23" s="111">
        <v>376.80879999999991</v>
      </c>
      <c r="AC23" s="112">
        <v>3406064</v>
      </c>
      <c r="AD23" s="111">
        <v>211.25209999999993</v>
      </c>
      <c r="AE23" s="112">
        <v>954412</v>
      </c>
      <c r="AF23" s="111">
        <v>312.75319999999999</v>
      </c>
      <c r="AG23" s="112">
        <v>1709330</v>
      </c>
    </row>
    <row r="24" spans="1:33" x14ac:dyDescent="0.2">
      <c r="A24">
        <v>50070103</v>
      </c>
      <c r="B24" s="110" t="s">
        <v>81</v>
      </c>
      <c r="C24" s="110" t="s">
        <v>524</v>
      </c>
      <c r="D24" s="110">
        <v>0</v>
      </c>
      <c r="E24" s="110">
        <v>0</v>
      </c>
      <c r="F24" s="110">
        <v>2015</v>
      </c>
      <c r="G24" s="111">
        <v>856.39120000000003</v>
      </c>
      <c r="H24" s="111">
        <v>315.42469999999997</v>
      </c>
      <c r="I24" s="111">
        <v>103.91679999999999</v>
      </c>
      <c r="J24" s="109">
        <v>2015</v>
      </c>
      <c r="K24" s="112">
        <v>893610</v>
      </c>
      <c r="L24" s="111">
        <v>47.712600000000002</v>
      </c>
      <c r="M24" s="109">
        <v>2014</v>
      </c>
      <c r="N24" s="112">
        <v>411070</v>
      </c>
      <c r="O24" s="111">
        <v>82.379800000000003</v>
      </c>
      <c r="P24" s="109">
        <v>2016</v>
      </c>
      <c r="Q24" s="112">
        <v>431349</v>
      </c>
      <c r="R24" s="111">
        <v>854.63040000000001</v>
      </c>
      <c r="S24" s="111">
        <v>289.26210000000003</v>
      </c>
      <c r="T24" s="111">
        <v>93.780300000000011</v>
      </c>
      <c r="U24" s="112">
        <v>834927</v>
      </c>
      <c r="V24" s="111">
        <v>42.962000000000003</v>
      </c>
      <c r="W24" s="112">
        <v>363937</v>
      </c>
      <c r="X24" s="111">
        <v>74.974999999999994</v>
      </c>
      <c r="Y24" s="112">
        <v>413235</v>
      </c>
      <c r="Z24" s="111">
        <v>854.51760000000002</v>
      </c>
      <c r="AA24" s="111">
        <v>275.57560000000001</v>
      </c>
      <c r="AB24" s="111">
        <v>89.952200000000005</v>
      </c>
      <c r="AC24" s="112">
        <v>834242</v>
      </c>
      <c r="AD24" s="111">
        <v>38.717799999999997</v>
      </c>
      <c r="AE24" s="112">
        <v>349000</v>
      </c>
      <c r="AF24" s="111">
        <v>73.236999999999995</v>
      </c>
      <c r="AG24" s="112">
        <v>402046</v>
      </c>
    </row>
    <row r="25" spans="1:33" x14ac:dyDescent="0.2">
      <c r="A25">
        <v>50070104</v>
      </c>
      <c r="B25" s="110" t="s">
        <v>266</v>
      </c>
      <c r="C25" s="110" t="s">
        <v>510</v>
      </c>
      <c r="D25" s="110">
        <v>0</v>
      </c>
      <c r="E25" s="110">
        <v>0</v>
      </c>
      <c r="F25" s="110">
        <v>2015</v>
      </c>
      <c r="G25" s="111">
        <v>25653.804499999984</v>
      </c>
      <c r="H25" s="111">
        <v>4212.9954000000007</v>
      </c>
      <c r="I25" s="111">
        <v>1167.8924999999992</v>
      </c>
      <c r="J25" s="109">
        <v>2015</v>
      </c>
      <c r="K25" s="112">
        <v>6308732</v>
      </c>
      <c r="L25" s="111">
        <v>766.29370000000063</v>
      </c>
      <c r="M25" s="109">
        <v>2014</v>
      </c>
      <c r="N25" s="112">
        <v>1976603</v>
      </c>
      <c r="O25" s="111">
        <v>1544.2231000000008</v>
      </c>
      <c r="P25" s="109">
        <v>2016</v>
      </c>
      <c r="Q25" s="112">
        <v>3754502</v>
      </c>
      <c r="R25" s="111">
        <v>25627.267799999994</v>
      </c>
      <c r="S25" s="111">
        <v>3752.7186999999985</v>
      </c>
      <c r="T25" s="111">
        <v>998.16039999999975</v>
      </c>
      <c r="U25" s="112">
        <v>6366033</v>
      </c>
      <c r="V25" s="111">
        <v>672.68989999999997</v>
      </c>
      <c r="W25" s="112">
        <v>1798668</v>
      </c>
      <c r="X25" s="111">
        <v>1407.0980999999997</v>
      </c>
      <c r="Y25" s="112">
        <v>3426659</v>
      </c>
      <c r="Z25" s="111">
        <v>25625.094100000013</v>
      </c>
      <c r="AA25" s="111">
        <v>3569.2153999999991</v>
      </c>
      <c r="AB25" s="111">
        <v>949.33470000000045</v>
      </c>
      <c r="AC25" s="112">
        <v>6173934</v>
      </c>
      <c r="AD25" s="111">
        <v>615.65290000000005</v>
      </c>
      <c r="AE25" s="112">
        <v>1761209</v>
      </c>
      <c r="AF25" s="111">
        <v>1370.7931000000001</v>
      </c>
      <c r="AG25" s="112">
        <v>3189742</v>
      </c>
    </row>
    <row r="26" spans="1:33" x14ac:dyDescent="0.2">
      <c r="A26">
        <v>51000000</v>
      </c>
      <c r="B26" s="110" t="s">
        <v>507</v>
      </c>
      <c r="C26" s="110" t="s">
        <v>700</v>
      </c>
      <c r="D26" s="110">
        <v>0</v>
      </c>
      <c r="E26" s="110">
        <v>0</v>
      </c>
      <c r="F26" s="110">
        <v>2015</v>
      </c>
      <c r="G26" s="111">
        <v>5292.4205000000002</v>
      </c>
      <c r="H26" s="111">
        <v>1785.9855</v>
      </c>
      <c r="I26" s="111">
        <v>528.62570000000005</v>
      </c>
      <c r="J26" s="109">
        <v>2015</v>
      </c>
      <c r="K26" s="112">
        <v>5173623</v>
      </c>
      <c r="L26" s="111">
        <v>330.41109999999998</v>
      </c>
      <c r="M26" s="109">
        <v>2014</v>
      </c>
      <c r="N26" s="112">
        <v>1881795</v>
      </c>
      <c r="O26" s="111">
        <v>472.91239999999999</v>
      </c>
      <c r="P26" s="109">
        <v>2016</v>
      </c>
      <c r="Q26" s="112">
        <v>2721010</v>
      </c>
      <c r="R26" s="111">
        <v>5290.4282999999996</v>
      </c>
      <c r="S26" s="111">
        <v>1628.2598</v>
      </c>
      <c r="T26" s="111">
        <v>481.29059999999998</v>
      </c>
      <c r="U26" s="112">
        <v>5254317</v>
      </c>
      <c r="V26" s="111">
        <v>300.35399999999998</v>
      </c>
      <c r="W26" s="112">
        <v>1821360</v>
      </c>
      <c r="X26" s="111">
        <v>437.21249999999998</v>
      </c>
      <c r="Y26" s="112">
        <v>2646865</v>
      </c>
      <c r="Z26" s="111">
        <v>5289.2157999999999</v>
      </c>
      <c r="AA26" s="111">
        <v>1558.9422</v>
      </c>
      <c r="AB26" s="111">
        <v>470.61180000000002</v>
      </c>
      <c r="AC26" s="112">
        <v>5290584</v>
      </c>
      <c r="AD26" s="111">
        <v>283.23899999999998</v>
      </c>
      <c r="AE26" s="112">
        <v>1824936</v>
      </c>
      <c r="AF26" s="111">
        <v>429.98480000000001</v>
      </c>
      <c r="AG26" s="112">
        <v>2570131</v>
      </c>
    </row>
    <row r="27" spans="1:33" x14ac:dyDescent="0.2">
      <c r="A27">
        <v>51110000</v>
      </c>
      <c r="B27" s="110" t="s">
        <v>84</v>
      </c>
      <c r="C27" s="110" t="s">
        <v>508</v>
      </c>
      <c r="D27" s="110">
        <v>8</v>
      </c>
      <c r="E27" s="110">
        <v>6</v>
      </c>
      <c r="F27" s="110">
        <v>2015</v>
      </c>
      <c r="G27" s="111">
        <v>217.411</v>
      </c>
      <c r="H27" s="111">
        <v>131.88579999999999</v>
      </c>
      <c r="I27" s="111">
        <v>33.273899999999998</v>
      </c>
      <c r="J27" s="109">
        <v>2015</v>
      </c>
      <c r="K27" s="112">
        <v>612178</v>
      </c>
      <c r="L27" s="111">
        <v>20.227900000000002</v>
      </c>
      <c r="M27" s="109">
        <v>2014</v>
      </c>
      <c r="N27" s="112">
        <v>378427</v>
      </c>
      <c r="O27" s="111">
        <v>37.081000000000003</v>
      </c>
      <c r="P27" s="109">
        <v>2016</v>
      </c>
      <c r="Q27" s="112">
        <v>299756</v>
      </c>
      <c r="R27" s="111">
        <v>216.99639999999999</v>
      </c>
      <c r="S27" s="111">
        <v>125.3948</v>
      </c>
      <c r="T27" s="111">
        <v>31.41</v>
      </c>
      <c r="U27" s="112">
        <v>569364</v>
      </c>
      <c r="V27" s="111">
        <v>19.444600000000001</v>
      </c>
      <c r="W27" s="112">
        <v>348980</v>
      </c>
      <c r="X27" s="111">
        <v>34.735599999999998</v>
      </c>
      <c r="Y27" s="112">
        <v>286803</v>
      </c>
      <c r="Z27" s="111">
        <v>216.99379999999999</v>
      </c>
      <c r="AA27" s="111">
        <v>122.7251</v>
      </c>
      <c r="AB27" s="111">
        <v>30.6417</v>
      </c>
      <c r="AC27" s="112">
        <v>571030</v>
      </c>
      <c r="AD27" s="111">
        <v>17.381699999999999</v>
      </c>
      <c r="AE27" s="112">
        <v>337490</v>
      </c>
      <c r="AF27" s="111">
        <v>34.299700000000001</v>
      </c>
      <c r="AG27" s="112">
        <v>285317</v>
      </c>
    </row>
    <row r="28" spans="1:33" x14ac:dyDescent="0.2">
      <c r="A28">
        <v>51120000</v>
      </c>
      <c r="B28" s="110" t="s">
        <v>85</v>
      </c>
      <c r="C28" s="110" t="s">
        <v>508</v>
      </c>
      <c r="D28" s="110">
        <v>7</v>
      </c>
      <c r="E28" s="110">
        <v>5</v>
      </c>
      <c r="F28" s="110">
        <v>2015</v>
      </c>
      <c r="G28" s="111">
        <v>232.79499999999999</v>
      </c>
      <c r="H28" s="111">
        <v>146.64230000000001</v>
      </c>
      <c r="I28" s="111">
        <v>36.192500000000003</v>
      </c>
      <c r="J28" s="109">
        <v>2015</v>
      </c>
      <c r="K28" s="112">
        <v>491231</v>
      </c>
      <c r="L28" s="111">
        <v>35.398699999999998</v>
      </c>
      <c r="M28" s="109">
        <v>2014</v>
      </c>
      <c r="N28" s="112">
        <v>163051</v>
      </c>
      <c r="O28" s="111">
        <v>36.568199999999997</v>
      </c>
      <c r="P28" s="109">
        <v>2016</v>
      </c>
      <c r="Q28" s="112">
        <v>220667</v>
      </c>
      <c r="R28" s="111">
        <v>232.81649999999999</v>
      </c>
      <c r="S28" s="111">
        <v>139.07130000000001</v>
      </c>
      <c r="T28" s="111">
        <v>34.5642</v>
      </c>
      <c r="U28" s="112">
        <v>514915</v>
      </c>
      <c r="V28" s="111">
        <v>32.946800000000003</v>
      </c>
      <c r="W28" s="112">
        <v>158461</v>
      </c>
      <c r="X28" s="111">
        <v>34.334499999999998</v>
      </c>
      <c r="Y28" s="112">
        <v>231203</v>
      </c>
      <c r="Z28" s="111">
        <v>232.8184</v>
      </c>
      <c r="AA28" s="111">
        <v>137.47380000000001</v>
      </c>
      <c r="AB28" s="111">
        <v>33.986699999999999</v>
      </c>
      <c r="AC28" s="112">
        <v>535250</v>
      </c>
      <c r="AD28" s="111">
        <v>32.4621</v>
      </c>
      <c r="AE28" s="112">
        <v>164483</v>
      </c>
      <c r="AF28" s="111">
        <v>34.450899999999997</v>
      </c>
      <c r="AG28" s="112">
        <v>232064</v>
      </c>
    </row>
    <row r="29" spans="1:33" x14ac:dyDescent="0.2">
      <c r="A29">
        <v>51130000</v>
      </c>
      <c r="B29" s="110" t="s">
        <v>87</v>
      </c>
      <c r="C29" s="110" t="s">
        <v>508</v>
      </c>
      <c r="D29" s="110">
        <v>8</v>
      </c>
      <c r="E29" s="110">
        <v>6</v>
      </c>
      <c r="F29" s="110">
        <v>2015</v>
      </c>
      <c r="G29" s="111">
        <v>210.339</v>
      </c>
      <c r="H29" s="111">
        <v>142.27090000000001</v>
      </c>
      <c r="I29" s="111">
        <v>46.5047</v>
      </c>
      <c r="J29" s="109">
        <v>2015</v>
      </c>
      <c r="K29" s="112">
        <v>582624</v>
      </c>
      <c r="L29" s="111">
        <v>24.217700000000001</v>
      </c>
      <c r="M29" s="109">
        <v>2014</v>
      </c>
      <c r="N29" s="112">
        <v>228540</v>
      </c>
      <c r="O29" s="111">
        <v>29.4541</v>
      </c>
      <c r="P29" s="109">
        <v>2016</v>
      </c>
      <c r="Q29" s="112">
        <v>277737</v>
      </c>
      <c r="R29" s="111">
        <v>210.3563</v>
      </c>
      <c r="S29" s="111">
        <v>141.43530000000001</v>
      </c>
      <c r="T29" s="111">
        <v>45.6357</v>
      </c>
      <c r="U29" s="112">
        <v>595243</v>
      </c>
      <c r="V29" s="111">
        <v>26.258700000000001</v>
      </c>
      <c r="W29" s="112">
        <v>221015</v>
      </c>
      <c r="X29" s="111">
        <v>29.270600000000002</v>
      </c>
      <c r="Y29" s="112">
        <v>283561</v>
      </c>
      <c r="Z29" s="111">
        <v>210.3546</v>
      </c>
      <c r="AA29" s="111">
        <v>136.8467</v>
      </c>
      <c r="AB29" s="111">
        <v>45.270200000000003</v>
      </c>
      <c r="AC29" s="112">
        <v>614861</v>
      </c>
      <c r="AD29" s="111">
        <v>26.352599999999999</v>
      </c>
      <c r="AE29" s="112">
        <v>220526</v>
      </c>
      <c r="AF29" s="111">
        <v>29.3657</v>
      </c>
      <c r="AG29" s="112">
        <v>288372</v>
      </c>
    </row>
    <row r="30" spans="1:33" x14ac:dyDescent="0.2">
      <c r="A30">
        <v>51140000</v>
      </c>
      <c r="B30" s="110" t="s">
        <v>89</v>
      </c>
      <c r="C30" s="110" t="s">
        <v>508</v>
      </c>
      <c r="D30" s="110">
        <v>6</v>
      </c>
      <c r="E30" s="110">
        <v>2</v>
      </c>
      <c r="F30" s="110">
        <v>2015</v>
      </c>
      <c r="G30" s="111">
        <v>137.7748</v>
      </c>
      <c r="H30" s="111">
        <v>76.982200000000006</v>
      </c>
      <c r="I30" s="111">
        <v>22.603200000000001</v>
      </c>
      <c r="J30" s="109">
        <v>2015</v>
      </c>
      <c r="K30" s="112">
        <v>225144</v>
      </c>
      <c r="L30" s="111">
        <v>14.82</v>
      </c>
      <c r="M30" s="109">
        <v>2014</v>
      </c>
      <c r="N30" s="112">
        <v>84693</v>
      </c>
      <c r="O30" s="111">
        <v>16.275500000000001</v>
      </c>
      <c r="P30" s="109">
        <v>2016</v>
      </c>
      <c r="Q30" s="112">
        <v>113362</v>
      </c>
      <c r="R30" s="111">
        <v>137.6721</v>
      </c>
      <c r="S30" s="111">
        <v>74.063400000000001</v>
      </c>
      <c r="T30" s="111">
        <v>21.645800000000001</v>
      </c>
      <c r="U30" s="112">
        <v>239916</v>
      </c>
      <c r="V30" s="111">
        <v>13.562900000000001</v>
      </c>
      <c r="W30" s="112">
        <v>88605</v>
      </c>
      <c r="X30" s="111">
        <v>16.3004</v>
      </c>
      <c r="Y30" s="112">
        <v>113076</v>
      </c>
      <c r="Z30" s="111">
        <v>137.54509999999999</v>
      </c>
      <c r="AA30" s="111">
        <v>71.136300000000006</v>
      </c>
      <c r="AB30" s="111">
        <v>21.606200000000001</v>
      </c>
      <c r="AC30" s="112">
        <v>249606</v>
      </c>
      <c r="AD30" s="111">
        <v>12.8773</v>
      </c>
      <c r="AE30" s="112">
        <v>91281</v>
      </c>
      <c r="AF30" s="111">
        <v>15.9589</v>
      </c>
      <c r="AG30" s="112">
        <v>112200</v>
      </c>
    </row>
    <row r="31" spans="1:33" x14ac:dyDescent="0.2">
      <c r="A31">
        <v>51160000</v>
      </c>
      <c r="B31" s="110" t="s">
        <v>91</v>
      </c>
      <c r="C31" s="110" t="s">
        <v>508</v>
      </c>
      <c r="D31" s="110">
        <v>6</v>
      </c>
      <c r="E31" s="110">
        <v>2</v>
      </c>
      <c r="F31" s="110">
        <v>2015</v>
      </c>
      <c r="G31" s="111">
        <v>170.4692</v>
      </c>
      <c r="H31" s="111">
        <v>84.213399999999993</v>
      </c>
      <c r="I31" s="111">
        <v>26.082899999999999</v>
      </c>
      <c r="J31" s="109">
        <v>2015</v>
      </c>
      <c r="K31" s="112">
        <v>259996</v>
      </c>
      <c r="L31" s="111">
        <v>11.204800000000001</v>
      </c>
      <c r="M31" s="109">
        <v>2014</v>
      </c>
      <c r="N31" s="112">
        <v>89588</v>
      </c>
      <c r="O31" s="111">
        <v>20.847999999999999</v>
      </c>
      <c r="P31" s="109">
        <v>2016</v>
      </c>
      <c r="Q31" s="112">
        <v>131088</v>
      </c>
      <c r="R31" s="111">
        <v>170.4385</v>
      </c>
      <c r="S31" s="111">
        <v>76.197199999999995</v>
      </c>
      <c r="T31" s="111">
        <v>22.546900000000001</v>
      </c>
      <c r="U31" s="112">
        <v>263014</v>
      </c>
      <c r="V31" s="111">
        <v>10.364599999999999</v>
      </c>
      <c r="W31" s="112">
        <v>85620</v>
      </c>
      <c r="X31" s="111">
        <v>20.9726</v>
      </c>
      <c r="Y31" s="112">
        <v>131669</v>
      </c>
      <c r="Z31" s="111">
        <v>170.43709999999999</v>
      </c>
      <c r="AA31" s="111">
        <v>71.5334</v>
      </c>
      <c r="AB31" s="111">
        <v>22.255600000000001</v>
      </c>
      <c r="AC31" s="112">
        <v>266702</v>
      </c>
      <c r="AD31" s="111">
        <v>9.3241999999999994</v>
      </c>
      <c r="AE31" s="112">
        <v>87746</v>
      </c>
      <c r="AF31" s="111">
        <v>20.286000000000001</v>
      </c>
      <c r="AG31" s="112">
        <v>128979</v>
      </c>
    </row>
    <row r="32" spans="1:33" x14ac:dyDescent="0.2">
      <c r="A32">
        <v>51170000</v>
      </c>
      <c r="B32" s="110" t="s">
        <v>964</v>
      </c>
      <c r="C32" s="110" t="s">
        <v>508</v>
      </c>
      <c r="D32" s="110">
        <v>6</v>
      </c>
      <c r="E32" s="110">
        <v>1</v>
      </c>
      <c r="F32" s="110">
        <v>2015</v>
      </c>
      <c r="G32" s="111">
        <v>91.279600000000002</v>
      </c>
      <c r="H32" s="111">
        <v>50.854399999999998</v>
      </c>
      <c r="I32" s="111">
        <v>17.906500000000001</v>
      </c>
      <c r="J32" s="109">
        <v>2015</v>
      </c>
      <c r="K32" s="112">
        <v>169278</v>
      </c>
      <c r="L32" s="111">
        <v>7.8545999999999996</v>
      </c>
      <c r="M32" s="109">
        <v>2014</v>
      </c>
      <c r="N32" s="112">
        <v>57158</v>
      </c>
      <c r="O32" s="111">
        <v>12.6722</v>
      </c>
      <c r="P32" s="109">
        <v>2016</v>
      </c>
      <c r="Q32" s="112">
        <v>90329</v>
      </c>
      <c r="R32" s="111">
        <v>91.291799999999995</v>
      </c>
      <c r="S32" s="111">
        <v>50.084600000000002</v>
      </c>
      <c r="T32" s="111">
        <v>16.882300000000001</v>
      </c>
      <c r="U32" s="112">
        <v>172862</v>
      </c>
      <c r="V32" s="111">
        <v>8.6905000000000001</v>
      </c>
      <c r="W32" s="112">
        <v>56935</v>
      </c>
      <c r="X32" s="111">
        <v>11.9642</v>
      </c>
      <c r="Y32" s="112">
        <v>90233</v>
      </c>
      <c r="Z32" s="111">
        <v>91.273799999999994</v>
      </c>
      <c r="AA32" s="111">
        <v>48.091900000000003</v>
      </c>
      <c r="AB32" s="111">
        <v>16.431799999999999</v>
      </c>
      <c r="AC32" s="112">
        <v>176530</v>
      </c>
      <c r="AD32" s="111">
        <v>8.7536000000000005</v>
      </c>
      <c r="AE32" s="112">
        <v>60353</v>
      </c>
      <c r="AF32" s="111">
        <v>11.999599999999999</v>
      </c>
      <c r="AG32" s="112">
        <v>88405</v>
      </c>
    </row>
    <row r="33" spans="1:33" x14ac:dyDescent="0.2">
      <c r="A33">
        <v>51190000</v>
      </c>
      <c r="B33" s="110" t="s">
        <v>93</v>
      </c>
      <c r="C33" s="110" t="s">
        <v>508</v>
      </c>
      <c r="D33" s="110">
        <v>6</v>
      </c>
      <c r="E33" s="110">
        <v>2</v>
      </c>
      <c r="F33" s="110">
        <v>2015</v>
      </c>
      <c r="G33" s="111">
        <v>77.094899999999996</v>
      </c>
      <c r="H33" s="111">
        <v>58.3581</v>
      </c>
      <c r="I33" s="111">
        <v>18.575600000000001</v>
      </c>
      <c r="J33" s="109">
        <v>2015</v>
      </c>
      <c r="K33" s="112">
        <v>210934</v>
      </c>
      <c r="L33" s="111">
        <v>10.022500000000001</v>
      </c>
      <c r="M33" s="109">
        <v>2014</v>
      </c>
      <c r="N33" s="112">
        <v>62665</v>
      </c>
      <c r="O33" s="111">
        <v>13.6439</v>
      </c>
      <c r="P33" s="109">
        <v>2016</v>
      </c>
      <c r="Q33" s="112">
        <v>106163</v>
      </c>
      <c r="R33" s="111">
        <v>77.033900000000003</v>
      </c>
      <c r="S33" s="111">
        <v>55.228700000000003</v>
      </c>
      <c r="T33" s="111">
        <v>17.8447</v>
      </c>
      <c r="U33" s="112">
        <v>222151</v>
      </c>
      <c r="V33" s="111">
        <v>10.1158</v>
      </c>
      <c r="W33" s="112">
        <v>60509</v>
      </c>
      <c r="X33" s="111">
        <v>13.001099999999999</v>
      </c>
      <c r="Y33" s="112">
        <v>104500</v>
      </c>
      <c r="Z33" s="111">
        <v>77.037300000000002</v>
      </c>
      <c r="AA33" s="111">
        <v>52.657299999999999</v>
      </c>
      <c r="AB33" s="111">
        <v>21.3689</v>
      </c>
      <c r="AC33" s="112">
        <v>224397</v>
      </c>
      <c r="AD33" s="111">
        <v>10.4582</v>
      </c>
      <c r="AE33" s="112">
        <v>60777</v>
      </c>
      <c r="AF33" s="111">
        <v>14.420500000000001</v>
      </c>
      <c r="AG33" s="112">
        <v>102500</v>
      </c>
    </row>
    <row r="34" spans="1:33" x14ac:dyDescent="0.2">
      <c r="A34">
        <v>51200000</v>
      </c>
      <c r="B34" s="110" t="s">
        <v>95</v>
      </c>
      <c r="C34" s="110" t="s">
        <v>508</v>
      </c>
      <c r="D34" s="110">
        <v>5</v>
      </c>
      <c r="E34" s="110">
        <v>1</v>
      </c>
      <c r="F34" s="110">
        <v>2015</v>
      </c>
      <c r="G34" s="111">
        <v>74.516900000000007</v>
      </c>
      <c r="H34" s="111">
        <v>32.8322</v>
      </c>
      <c r="I34" s="111">
        <v>10.672000000000001</v>
      </c>
      <c r="J34" s="109">
        <v>2015</v>
      </c>
      <c r="K34" s="112">
        <v>109499</v>
      </c>
      <c r="L34" s="111">
        <v>5.7554999999999996</v>
      </c>
      <c r="M34" s="109">
        <v>2014</v>
      </c>
      <c r="N34" s="112">
        <v>42796</v>
      </c>
      <c r="O34" s="111">
        <v>6.9950000000000001</v>
      </c>
      <c r="P34" s="109">
        <v>2016</v>
      </c>
      <c r="Q34" s="112">
        <v>58877</v>
      </c>
      <c r="R34" s="111">
        <v>74.605599999999995</v>
      </c>
      <c r="S34" s="111">
        <v>30.672699999999999</v>
      </c>
      <c r="T34" s="111">
        <v>10.493</v>
      </c>
      <c r="U34" s="112">
        <v>119287</v>
      </c>
      <c r="V34" s="111">
        <v>4.8876999999999997</v>
      </c>
      <c r="W34" s="112">
        <v>46742</v>
      </c>
      <c r="X34" s="111">
        <v>7.1227999999999998</v>
      </c>
      <c r="Y34" s="112">
        <v>61469</v>
      </c>
      <c r="Z34" s="111">
        <v>74.603200000000001</v>
      </c>
      <c r="AA34" s="111">
        <v>29.679500000000001</v>
      </c>
      <c r="AB34" s="111">
        <v>10.425800000000001</v>
      </c>
      <c r="AC34" s="112">
        <v>122260</v>
      </c>
      <c r="AD34" s="111">
        <v>4.3026</v>
      </c>
      <c r="AE34" s="112">
        <v>51803</v>
      </c>
      <c r="AF34" s="111">
        <v>6.8897000000000004</v>
      </c>
      <c r="AG34" s="112">
        <v>60283</v>
      </c>
    </row>
    <row r="35" spans="1:33" x14ac:dyDescent="0.2">
      <c r="A35">
        <v>51220000</v>
      </c>
      <c r="B35" s="110" t="s">
        <v>97</v>
      </c>
      <c r="C35" s="110" t="s">
        <v>508</v>
      </c>
      <c r="D35" s="110">
        <v>6</v>
      </c>
      <c r="E35" s="110">
        <v>1</v>
      </c>
      <c r="F35" s="110">
        <v>2015</v>
      </c>
      <c r="G35" s="111">
        <v>89.5441</v>
      </c>
      <c r="H35" s="111">
        <v>43.4407</v>
      </c>
      <c r="I35" s="111">
        <v>17.484100000000002</v>
      </c>
      <c r="J35" s="109">
        <v>2015</v>
      </c>
      <c r="K35" s="112">
        <v>158726</v>
      </c>
      <c r="L35" s="111">
        <v>5.5269000000000004</v>
      </c>
      <c r="M35" s="109">
        <v>2014</v>
      </c>
      <c r="N35" s="112">
        <v>49042</v>
      </c>
      <c r="O35" s="111">
        <v>8.4161000000000001</v>
      </c>
      <c r="P35" s="109">
        <v>2016</v>
      </c>
      <c r="Q35" s="112">
        <v>87491</v>
      </c>
      <c r="R35" s="111">
        <v>89.452799999999996</v>
      </c>
      <c r="S35" s="111">
        <v>39.534700000000001</v>
      </c>
      <c r="T35" s="111">
        <v>16.026399999999999</v>
      </c>
      <c r="U35" s="112">
        <v>164973</v>
      </c>
      <c r="V35" s="111">
        <v>5.3098000000000001</v>
      </c>
      <c r="W35" s="112">
        <v>50227</v>
      </c>
      <c r="X35" s="111">
        <v>8.2294999999999998</v>
      </c>
      <c r="Y35" s="112">
        <v>85498</v>
      </c>
      <c r="Z35" s="111">
        <v>89.454400000000007</v>
      </c>
      <c r="AA35" s="111">
        <v>38.657200000000003</v>
      </c>
      <c r="AB35" s="111">
        <v>15.7111</v>
      </c>
      <c r="AC35" s="112">
        <v>165735</v>
      </c>
      <c r="AD35" s="111">
        <v>5.1413000000000002</v>
      </c>
      <c r="AE35" s="112">
        <v>50943</v>
      </c>
      <c r="AF35" s="111">
        <v>8.1478999999999999</v>
      </c>
      <c r="AG35" s="112">
        <v>79901</v>
      </c>
    </row>
    <row r="36" spans="1:33" x14ac:dyDescent="0.2">
      <c r="A36">
        <v>51240000</v>
      </c>
      <c r="B36" s="110" t="s">
        <v>99</v>
      </c>
      <c r="C36" s="110" t="s">
        <v>508</v>
      </c>
      <c r="D36" s="110">
        <v>7</v>
      </c>
      <c r="E36" s="110">
        <v>4</v>
      </c>
      <c r="F36" s="110">
        <v>2015</v>
      </c>
      <c r="G36" s="111">
        <v>168.3879</v>
      </c>
      <c r="H36" s="111">
        <v>82.748400000000004</v>
      </c>
      <c r="I36" s="111">
        <v>26.9741</v>
      </c>
      <c r="J36" s="109">
        <v>2015</v>
      </c>
      <c r="K36" s="112">
        <v>350046</v>
      </c>
      <c r="L36" s="111">
        <v>12.1051</v>
      </c>
      <c r="M36" s="109">
        <v>2014</v>
      </c>
      <c r="N36" s="112">
        <v>116427</v>
      </c>
      <c r="O36" s="111">
        <v>19.606999999999999</v>
      </c>
      <c r="P36" s="109">
        <v>2016</v>
      </c>
      <c r="Q36" s="112">
        <v>163639</v>
      </c>
      <c r="R36" s="111">
        <v>168.3818</v>
      </c>
      <c r="S36" s="111">
        <v>80.197500000000005</v>
      </c>
      <c r="T36" s="111">
        <v>25.324999999999999</v>
      </c>
      <c r="U36" s="112">
        <v>366434</v>
      </c>
      <c r="V36" s="111">
        <v>11.032999999999999</v>
      </c>
      <c r="W36" s="112">
        <v>129240</v>
      </c>
      <c r="X36" s="111">
        <v>19.3019</v>
      </c>
      <c r="Y36" s="112">
        <v>171367</v>
      </c>
      <c r="Z36" s="111">
        <v>168.3706</v>
      </c>
      <c r="AA36" s="111">
        <v>79.282300000000006</v>
      </c>
      <c r="AB36" s="111">
        <v>25.5443</v>
      </c>
      <c r="AC36" s="112">
        <v>381884</v>
      </c>
      <c r="AD36" s="111">
        <v>10.366199999999999</v>
      </c>
      <c r="AE36" s="112">
        <v>133622</v>
      </c>
      <c r="AF36" s="111">
        <v>19.097200000000001</v>
      </c>
      <c r="AG36" s="112">
        <v>173903</v>
      </c>
    </row>
    <row r="37" spans="1:33" x14ac:dyDescent="0.2">
      <c r="A37">
        <v>51540000</v>
      </c>
      <c r="B37" s="110" t="s">
        <v>509</v>
      </c>
      <c r="C37" s="110" t="s">
        <v>700</v>
      </c>
      <c r="D37" s="110">
        <v>0</v>
      </c>
      <c r="E37" s="110">
        <v>3</v>
      </c>
      <c r="F37" s="110">
        <v>2015</v>
      </c>
      <c r="G37" s="111">
        <v>1232.9887000000001</v>
      </c>
      <c r="H37" s="111">
        <v>207.04669999999999</v>
      </c>
      <c r="I37" s="111">
        <v>53.577599999999997</v>
      </c>
      <c r="J37" s="109">
        <v>2015</v>
      </c>
      <c r="K37" s="112">
        <v>310337</v>
      </c>
      <c r="L37" s="111">
        <v>48.7303</v>
      </c>
      <c r="M37" s="109">
        <v>2014</v>
      </c>
      <c r="N37" s="112">
        <v>88520</v>
      </c>
      <c r="O37" s="111">
        <v>63.697699999999998</v>
      </c>
      <c r="P37" s="109">
        <v>2016</v>
      </c>
      <c r="Q37" s="112">
        <v>180389</v>
      </c>
      <c r="R37" s="111">
        <v>1232.1947</v>
      </c>
      <c r="S37" s="111">
        <v>165.0838</v>
      </c>
      <c r="T37" s="111">
        <v>43.0426</v>
      </c>
      <c r="U37" s="112">
        <v>299362</v>
      </c>
      <c r="V37" s="111">
        <v>36.008899999999997</v>
      </c>
      <c r="W37" s="112">
        <v>75866</v>
      </c>
      <c r="X37" s="111">
        <v>53.798499999999997</v>
      </c>
      <c r="Y37" s="112">
        <v>154751</v>
      </c>
      <c r="Z37" s="111">
        <v>1231.4418000000001</v>
      </c>
      <c r="AA37" s="111">
        <v>157.4659</v>
      </c>
      <c r="AB37" s="111">
        <v>41.734000000000002</v>
      </c>
      <c r="AC37" s="112">
        <v>288071</v>
      </c>
      <c r="AD37" s="111">
        <v>33.245600000000003</v>
      </c>
      <c r="AE37" s="112">
        <v>73223</v>
      </c>
      <c r="AF37" s="111">
        <v>52.8187</v>
      </c>
      <c r="AG37" s="112">
        <v>141709</v>
      </c>
    </row>
    <row r="38" spans="1:33" x14ac:dyDescent="0.2">
      <c r="A38">
        <v>51540040</v>
      </c>
      <c r="B38" s="110" t="s">
        <v>102</v>
      </c>
      <c r="C38" s="110" t="s">
        <v>510</v>
      </c>
      <c r="D38" s="110">
        <v>2</v>
      </c>
      <c r="E38" s="110">
        <v>0</v>
      </c>
      <c r="F38" s="110">
        <v>2015</v>
      </c>
      <c r="G38" s="111">
        <v>61.312199999999997</v>
      </c>
      <c r="H38" s="111">
        <v>10.7454</v>
      </c>
      <c r="I38" s="111">
        <v>2.8254000000000001</v>
      </c>
      <c r="J38" s="109">
        <v>2015</v>
      </c>
      <c r="K38" s="112">
        <v>13033</v>
      </c>
      <c r="L38" s="111">
        <v>2.0512999999999999</v>
      </c>
      <c r="M38" s="109">
        <v>2014</v>
      </c>
      <c r="N38" s="112">
        <v>5132</v>
      </c>
      <c r="O38" s="111">
        <v>2.5146000000000002</v>
      </c>
      <c r="P38" s="109">
        <v>2016</v>
      </c>
      <c r="Q38" s="112">
        <v>8036</v>
      </c>
      <c r="R38" s="111">
        <v>61.300400000000003</v>
      </c>
      <c r="S38" s="111">
        <v>8.4452999999999996</v>
      </c>
      <c r="T38" s="111">
        <v>2.2637999999999998</v>
      </c>
      <c r="U38" s="112">
        <v>12417</v>
      </c>
      <c r="V38" s="111">
        <v>1.6069</v>
      </c>
      <c r="W38" s="112">
        <v>3482</v>
      </c>
      <c r="X38" s="111">
        <v>2.3700999999999999</v>
      </c>
      <c r="Y38" s="112">
        <v>6130</v>
      </c>
      <c r="Z38" s="111">
        <v>61.290900000000001</v>
      </c>
      <c r="AA38" s="111">
        <v>7.6725000000000003</v>
      </c>
      <c r="AB38" s="111">
        <v>2.1762999999999999</v>
      </c>
      <c r="AC38" s="112">
        <v>12315</v>
      </c>
      <c r="AD38" s="111">
        <v>1.5297000000000001</v>
      </c>
      <c r="AE38" s="112">
        <v>3473</v>
      </c>
      <c r="AF38" s="111">
        <v>2.3113000000000001</v>
      </c>
      <c r="AG38" s="112">
        <v>5565</v>
      </c>
    </row>
    <row r="39" spans="1:33" x14ac:dyDescent="0.2">
      <c r="A39">
        <v>51540080</v>
      </c>
      <c r="B39" s="110" t="s">
        <v>723</v>
      </c>
      <c r="C39" s="110" t="s">
        <v>510</v>
      </c>
      <c r="D39" s="110">
        <v>3</v>
      </c>
      <c r="E39" s="110">
        <v>0</v>
      </c>
      <c r="F39" s="110">
        <v>2015</v>
      </c>
      <c r="G39" s="111">
        <v>80.400700000000001</v>
      </c>
      <c r="H39" s="111">
        <v>18.561</v>
      </c>
      <c r="I39" s="111">
        <v>5.1561000000000003</v>
      </c>
      <c r="J39" s="109">
        <v>2015</v>
      </c>
      <c r="K39" s="112">
        <v>30968</v>
      </c>
      <c r="L39" s="111">
        <v>3.9935999999999998</v>
      </c>
      <c r="M39" s="109">
        <v>2014</v>
      </c>
      <c r="N39" s="112">
        <v>9345</v>
      </c>
      <c r="O39" s="111">
        <v>5.9458000000000002</v>
      </c>
      <c r="P39" s="109">
        <v>2016</v>
      </c>
      <c r="Q39" s="112">
        <v>16698</v>
      </c>
      <c r="R39" s="111">
        <v>80.134399999999999</v>
      </c>
      <c r="S39" s="111">
        <v>15.9565</v>
      </c>
      <c r="T39" s="111">
        <v>4.1546000000000003</v>
      </c>
      <c r="U39" s="112">
        <v>28899</v>
      </c>
      <c r="V39" s="111">
        <v>3.0644999999999998</v>
      </c>
      <c r="W39" s="112">
        <v>9670</v>
      </c>
      <c r="X39" s="111">
        <v>5.1597</v>
      </c>
      <c r="Y39" s="112">
        <v>15346</v>
      </c>
      <c r="Z39" s="111">
        <v>80.155900000000003</v>
      </c>
      <c r="AA39" s="111">
        <v>15.456200000000001</v>
      </c>
      <c r="AB39" s="111">
        <v>3.9710000000000001</v>
      </c>
      <c r="AC39" s="112">
        <v>29285</v>
      </c>
      <c r="AD39" s="111">
        <v>2.6699000000000002</v>
      </c>
      <c r="AE39" s="112">
        <v>10388</v>
      </c>
      <c r="AF39" s="111">
        <v>5.0926999999999998</v>
      </c>
      <c r="AG39" s="112">
        <v>14776</v>
      </c>
    </row>
    <row r="40" spans="1:33" x14ac:dyDescent="0.2">
      <c r="A40">
        <v>51540120</v>
      </c>
      <c r="B40" s="110" t="s">
        <v>724</v>
      </c>
      <c r="C40" s="110" t="s">
        <v>510</v>
      </c>
      <c r="D40" s="110">
        <v>3</v>
      </c>
      <c r="E40" s="110">
        <v>0</v>
      </c>
      <c r="F40" s="110">
        <v>2015</v>
      </c>
      <c r="G40" s="111">
        <v>96.971299999999999</v>
      </c>
      <c r="H40" s="111">
        <v>21.1404</v>
      </c>
      <c r="I40" s="111">
        <v>5.4145000000000003</v>
      </c>
      <c r="J40" s="109">
        <v>2015</v>
      </c>
      <c r="K40" s="112">
        <v>33841</v>
      </c>
      <c r="L40" s="111">
        <v>5.4710000000000001</v>
      </c>
      <c r="M40" s="109">
        <v>2014</v>
      </c>
      <c r="N40" s="112">
        <v>11769</v>
      </c>
      <c r="O40" s="111">
        <v>5.6722000000000001</v>
      </c>
      <c r="P40" s="109">
        <v>2016</v>
      </c>
      <c r="Q40" s="112">
        <v>19722</v>
      </c>
      <c r="R40" s="111">
        <v>96.875399999999999</v>
      </c>
      <c r="S40" s="111">
        <v>16.273</v>
      </c>
      <c r="T40" s="111">
        <v>4.4568000000000003</v>
      </c>
      <c r="U40" s="112">
        <v>33074</v>
      </c>
      <c r="V40" s="111">
        <v>3.4866999999999999</v>
      </c>
      <c r="W40" s="112">
        <v>10067</v>
      </c>
      <c r="X40" s="111">
        <v>4.9406999999999996</v>
      </c>
      <c r="Y40" s="112">
        <v>17303</v>
      </c>
      <c r="Z40" s="111">
        <v>96.874200000000002</v>
      </c>
      <c r="AA40" s="111">
        <v>15.3369</v>
      </c>
      <c r="AB40" s="111">
        <v>4.4116999999999997</v>
      </c>
      <c r="AC40" s="112">
        <v>31709</v>
      </c>
      <c r="AD40" s="111">
        <v>3.1924999999999999</v>
      </c>
      <c r="AE40" s="112">
        <v>9473</v>
      </c>
      <c r="AF40" s="111">
        <v>4.8301999999999996</v>
      </c>
      <c r="AG40" s="112">
        <v>15895</v>
      </c>
    </row>
    <row r="41" spans="1:33" x14ac:dyDescent="0.2">
      <c r="A41">
        <v>51540160</v>
      </c>
      <c r="B41" s="110" t="s">
        <v>725</v>
      </c>
      <c r="C41" s="110" t="s">
        <v>510</v>
      </c>
      <c r="D41" s="110">
        <v>3</v>
      </c>
      <c r="E41" s="110">
        <v>0</v>
      </c>
      <c r="F41" s="110">
        <v>2015</v>
      </c>
      <c r="G41" s="111">
        <v>115.4298</v>
      </c>
      <c r="H41" s="111">
        <v>20.9983</v>
      </c>
      <c r="I41" s="111">
        <v>6.1497999999999999</v>
      </c>
      <c r="J41" s="109">
        <v>2015</v>
      </c>
      <c r="K41" s="112">
        <v>33889</v>
      </c>
      <c r="L41" s="111">
        <v>4.9405000000000001</v>
      </c>
      <c r="M41" s="109">
        <v>2014</v>
      </c>
      <c r="N41" s="112">
        <v>8093</v>
      </c>
      <c r="O41" s="111">
        <v>6.0303000000000004</v>
      </c>
      <c r="P41" s="109">
        <v>2016</v>
      </c>
      <c r="Q41" s="112">
        <v>19742</v>
      </c>
      <c r="R41" s="111">
        <v>115.3793</v>
      </c>
      <c r="S41" s="111">
        <v>17.561299999999999</v>
      </c>
      <c r="T41" s="111">
        <v>4.7466999999999997</v>
      </c>
      <c r="U41" s="112">
        <v>32675</v>
      </c>
      <c r="V41" s="111">
        <v>5.3661000000000003</v>
      </c>
      <c r="W41" s="112">
        <v>7885</v>
      </c>
      <c r="X41" s="111">
        <v>4.9804000000000004</v>
      </c>
      <c r="Y41" s="112">
        <v>16872</v>
      </c>
      <c r="Z41" s="111">
        <v>115.2709</v>
      </c>
      <c r="AA41" s="111">
        <v>17.561299999999999</v>
      </c>
      <c r="AB41" s="111">
        <v>4.7466999999999997</v>
      </c>
      <c r="AC41" s="112">
        <v>31186</v>
      </c>
      <c r="AD41" s="111">
        <v>5.3661000000000003</v>
      </c>
      <c r="AE41" s="112">
        <v>7739</v>
      </c>
      <c r="AF41" s="111">
        <v>4.9804000000000004</v>
      </c>
      <c r="AG41" s="112">
        <v>15179</v>
      </c>
    </row>
    <row r="42" spans="1:33" x14ac:dyDescent="0.2">
      <c r="A42">
        <v>51540200</v>
      </c>
      <c r="B42" s="110" t="s">
        <v>104</v>
      </c>
      <c r="C42" s="110" t="s">
        <v>510</v>
      </c>
      <c r="D42" s="110">
        <v>2</v>
      </c>
      <c r="E42" s="110">
        <v>0</v>
      </c>
      <c r="F42" s="110">
        <v>2015</v>
      </c>
      <c r="G42" s="111">
        <v>54.736199999999997</v>
      </c>
      <c r="H42" s="111">
        <v>9.0471000000000004</v>
      </c>
      <c r="I42" s="111">
        <v>2.3250000000000002</v>
      </c>
      <c r="J42" s="109">
        <v>2015</v>
      </c>
      <c r="K42" s="112">
        <v>12037</v>
      </c>
      <c r="L42" s="111">
        <v>1.7275</v>
      </c>
      <c r="M42" s="109">
        <v>2014</v>
      </c>
      <c r="N42" s="112">
        <v>2134</v>
      </c>
      <c r="O42" s="111">
        <v>2.8172000000000001</v>
      </c>
      <c r="P42" s="109">
        <v>2016</v>
      </c>
      <c r="Q42" s="112">
        <v>7657</v>
      </c>
      <c r="R42" s="111">
        <v>54.663800000000002</v>
      </c>
      <c r="S42" s="111">
        <v>7.3825000000000003</v>
      </c>
      <c r="T42" s="111">
        <v>2.0173999999999999</v>
      </c>
      <c r="U42" s="112">
        <v>12093</v>
      </c>
      <c r="V42" s="111">
        <v>1.5130999999999999</v>
      </c>
      <c r="W42" s="112">
        <v>2168</v>
      </c>
      <c r="X42" s="111">
        <v>2.7425999999999999</v>
      </c>
      <c r="Y42" s="112">
        <v>6908</v>
      </c>
      <c r="Z42" s="111">
        <v>54.510100000000001</v>
      </c>
      <c r="AA42" s="111">
        <v>6.8916000000000004</v>
      </c>
      <c r="AB42" s="111">
        <v>1.823</v>
      </c>
      <c r="AC42" s="112">
        <v>11793</v>
      </c>
      <c r="AD42" s="111">
        <v>1.3487</v>
      </c>
      <c r="AE42" s="112">
        <v>2061</v>
      </c>
      <c r="AF42" s="111">
        <v>2.6396999999999999</v>
      </c>
      <c r="AG42" s="112">
        <v>6307</v>
      </c>
    </row>
    <row r="43" spans="1:33" x14ac:dyDescent="0.2">
      <c r="A43">
        <v>51540240</v>
      </c>
      <c r="B43" s="110" t="s">
        <v>726</v>
      </c>
      <c r="C43" s="110" t="s">
        <v>510</v>
      </c>
      <c r="D43" s="110">
        <v>2</v>
      </c>
      <c r="E43" s="110">
        <v>0</v>
      </c>
      <c r="F43" s="110">
        <v>2015</v>
      </c>
      <c r="G43" s="111">
        <v>88.196700000000007</v>
      </c>
      <c r="H43" s="111">
        <v>11.8103</v>
      </c>
      <c r="I43" s="111">
        <v>2.6219999999999999</v>
      </c>
      <c r="J43" s="109">
        <v>2015</v>
      </c>
      <c r="K43" s="112">
        <v>13854</v>
      </c>
      <c r="L43" s="111">
        <v>2.9032</v>
      </c>
      <c r="M43" s="109">
        <v>2014</v>
      </c>
      <c r="N43" s="112">
        <v>3320</v>
      </c>
      <c r="O43" s="111">
        <v>3.5564</v>
      </c>
      <c r="P43" s="109">
        <v>2016</v>
      </c>
      <c r="Q43" s="112">
        <v>8293</v>
      </c>
      <c r="R43" s="111">
        <v>88.229799999999997</v>
      </c>
      <c r="S43" s="111">
        <v>10.2822</v>
      </c>
      <c r="T43" s="111">
        <v>1.9372</v>
      </c>
      <c r="U43" s="112">
        <v>13639</v>
      </c>
      <c r="V43" s="111">
        <v>2.4895999999999998</v>
      </c>
      <c r="W43" s="112">
        <v>3018</v>
      </c>
      <c r="X43" s="111">
        <v>3.4070999999999998</v>
      </c>
      <c r="Y43" s="112">
        <v>7131</v>
      </c>
      <c r="Z43" s="111">
        <v>88.2286</v>
      </c>
      <c r="AA43" s="111">
        <v>9.8369</v>
      </c>
      <c r="AB43" s="111">
        <v>1.7783</v>
      </c>
      <c r="AC43" s="112">
        <v>12560</v>
      </c>
      <c r="AD43" s="111">
        <v>2.1221000000000001</v>
      </c>
      <c r="AE43" s="112">
        <v>2470</v>
      </c>
      <c r="AF43" s="111">
        <v>3.3174000000000001</v>
      </c>
      <c r="AG43" s="112">
        <v>6180</v>
      </c>
    </row>
    <row r="44" spans="1:33" x14ac:dyDescent="0.2">
      <c r="A44">
        <v>51540280</v>
      </c>
      <c r="B44" s="110" t="s">
        <v>105</v>
      </c>
      <c r="C44" s="110" t="s">
        <v>510</v>
      </c>
      <c r="D44" s="110">
        <v>2</v>
      </c>
      <c r="E44" s="110">
        <v>0</v>
      </c>
      <c r="F44" s="110">
        <v>2015</v>
      </c>
      <c r="G44" s="111">
        <v>58.172499999999999</v>
      </c>
      <c r="H44" s="111">
        <v>8.2669999999999995</v>
      </c>
      <c r="I44" s="111">
        <v>2.0745</v>
      </c>
      <c r="J44" s="109">
        <v>2015</v>
      </c>
      <c r="K44" s="112">
        <v>13262</v>
      </c>
      <c r="L44" s="111">
        <v>1.6566000000000001</v>
      </c>
      <c r="M44" s="109">
        <v>2014</v>
      </c>
      <c r="N44" s="112">
        <v>1498</v>
      </c>
      <c r="O44" s="111">
        <v>3.2147999999999999</v>
      </c>
      <c r="P44" s="109">
        <v>2016</v>
      </c>
      <c r="Q44" s="112">
        <v>7652</v>
      </c>
      <c r="R44" s="111">
        <v>58.005200000000002</v>
      </c>
      <c r="S44" s="111">
        <v>7.2496</v>
      </c>
      <c r="T44" s="111">
        <v>1.6763999999999999</v>
      </c>
      <c r="U44" s="112">
        <v>12553</v>
      </c>
      <c r="V44" s="111">
        <v>1.3803000000000001</v>
      </c>
      <c r="W44" s="112">
        <v>1652</v>
      </c>
      <c r="X44" s="111">
        <v>3.1236000000000002</v>
      </c>
      <c r="Y44" s="112">
        <v>6675</v>
      </c>
      <c r="Z44" s="111">
        <v>57.992800000000003</v>
      </c>
      <c r="AA44" s="111">
        <v>6.8783000000000003</v>
      </c>
      <c r="AB44" s="111">
        <v>1.5336000000000001</v>
      </c>
      <c r="AC44" s="112">
        <v>12060</v>
      </c>
      <c r="AD44" s="111">
        <v>1.2344999999999999</v>
      </c>
      <c r="AE44" s="112">
        <v>1424</v>
      </c>
      <c r="AF44" s="111">
        <v>3.1006999999999998</v>
      </c>
      <c r="AG44" s="112">
        <v>6271</v>
      </c>
    </row>
    <row r="45" spans="1:33" x14ac:dyDescent="0.2">
      <c r="A45">
        <v>51540320</v>
      </c>
      <c r="B45" s="110" t="s">
        <v>727</v>
      </c>
      <c r="C45" s="110" t="s">
        <v>510</v>
      </c>
      <c r="D45" s="110">
        <v>3</v>
      </c>
      <c r="E45" s="110">
        <v>0</v>
      </c>
      <c r="F45" s="110">
        <v>2015</v>
      </c>
      <c r="G45" s="111">
        <v>100.6395</v>
      </c>
      <c r="H45" s="111">
        <v>17.5504</v>
      </c>
      <c r="I45" s="111">
        <v>4.2953999999999999</v>
      </c>
      <c r="J45" s="109">
        <v>2015</v>
      </c>
      <c r="K45" s="112">
        <v>28311</v>
      </c>
      <c r="L45" s="111">
        <v>4.6471999999999998</v>
      </c>
      <c r="M45" s="109">
        <v>2014</v>
      </c>
      <c r="N45" s="112">
        <v>6678</v>
      </c>
      <c r="O45" s="111">
        <v>5.2724000000000002</v>
      </c>
      <c r="P45" s="109">
        <v>2016</v>
      </c>
      <c r="Q45" s="112">
        <v>15932</v>
      </c>
      <c r="R45" s="111">
        <v>100.5809</v>
      </c>
      <c r="S45" s="111">
        <v>13.851000000000001</v>
      </c>
      <c r="T45" s="111">
        <v>3.7793999999999999</v>
      </c>
      <c r="U45" s="112">
        <v>27060</v>
      </c>
      <c r="V45" s="111">
        <v>2.5072999999999999</v>
      </c>
      <c r="W45" s="112">
        <v>5475</v>
      </c>
      <c r="X45" s="111">
        <v>4.3049999999999997</v>
      </c>
      <c r="Y45" s="112">
        <v>13706</v>
      </c>
      <c r="Z45" s="111">
        <v>100.5262</v>
      </c>
      <c r="AA45" s="111">
        <v>12.1084</v>
      </c>
      <c r="AB45" s="111">
        <v>3.8157000000000001</v>
      </c>
      <c r="AC45" s="112">
        <v>25737</v>
      </c>
      <c r="AD45" s="111">
        <v>1.915</v>
      </c>
      <c r="AE45" s="112">
        <v>5252</v>
      </c>
      <c r="AF45" s="111">
        <v>4.0237999999999996</v>
      </c>
      <c r="AG45" s="112">
        <v>12161</v>
      </c>
    </row>
    <row r="46" spans="1:33" x14ac:dyDescent="0.2">
      <c r="A46">
        <v>51540360</v>
      </c>
      <c r="B46" s="110" t="s">
        <v>728</v>
      </c>
      <c r="C46" s="110" t="s">
        <v>510</v>
      </c>
      <c r="D46" s="110">
        <v>3</v>
      </c>
      <c r="E46" s="110">
        <v>0</v>
      </c>
      <c r="F46" s="110">
        <v>2015</v>
      </c>
      <c r="G46" s="111">
        <v>97.761499999999998</v>
      </c>
      <c r="H46" s="111">
        <v>21.395700000000001</v>
      </c>
      <c r="I46" s="111">
        <v>7.8930999999999996</v>
      </c>
      <c r="J46" s="109">
        <v>2015</v>
      </c>
      <c r="K46" s="112">
        <v>49729</v>
      </c>
      <c r="L46" s="111">
        <v>3.9129999999999998</v>
      </c>
      <c r="M46" s="109">
        <v>2014</v>
      </c>
      <c r="N46" s="112">
        <v>19430</v>
      </c>
      <c r="O46" s="111">
        <v>4.9862000000000002</v>
      </c>
      <c r="P46" s="109">
        <v>2016</v>
      </c>
      <c r="Q46" s="112">
        <v>27445</v>
      </c>
      <c r="R46" s="111">
        <v>97.794799999999995</v>
      </c>
      <c r="S46" s="111">
        <v>19.601800000000001</v>
      </c>
      <c r="T46" s="111">
        <v>6.5242000000000004</v>
      </c>
      <c r="U46" s="112">
        <v>48662</v>
      </c>
      <c r="V46" s="111">
        <v>3.258</v>
      </c>
      <c r="W46" s="112">
        <v>17427</v>
      </c>
      <c r="X46" s="111">
        <v>4.5818000000000003</v>
      </c>
      <c r="Y46" s="112">
        <v>24556</v>
      </c>
      <c r="Z46" s="111">
        <v>97.723500000000001</v>
      </c>
      <c r="AA46" s="111">
        <v>18.9999</v>
      </c>
      <c r="AB46" s="111">
        <v>6.3563999999999998</v>
      </c>
      <c r="AC46" s="112">
        <v>48344</v>
      </c>
      <c r="AD46" s="111">
        <v>3.1032999999999999</v>
      </c>
      <c r="AE46" s="112">
        <v>16973</v>
      </c>
      <c r="AF46" s="111">
        <v>4.5427</v>
      </c>
      <c r="AG46" s="112">
        <v>23420</v>
      </c>
    </row>
    <row r="47" spans="1:33" x14ac:dyDescent="0.2">
      <c r="A47">
        <v>51540400</v>
      </c>
      <c r="B47" s="110" t="s">
        <v>106</v>
      </c>
      <c r="C47" s="110" t="s">
        <v>510</v>
      </c>
      <c r="D47" s="110">
        <v>2</v>
      </c>
      <c r="E47" s="110">
        <v>0</v>
      </c>
      <c r="F47" s="110">
        <v>2015</v>
      </c>
      <c r="G47" s="111">
        <v>76.887299999999996</v>
      </c>
      <c r="H47" s="111">
        <v>7.7702999999999998</v>
      </c>
      <c r="I47" s="111">
        <v>2.5316000000000001</v>
      </c>
      <c r="J47" s="109">
        <v>2015</v>
      </c>
      <c r="K47" s="112">
        <v>10648</v>
      </c>
      <c r="L47" s="111">
        <v>1.6449</v>
      </c>
      <c r="M47" s="109">
        <v>2014</v>
      </c>
      <c r="N47" s="112">
        <v>1773</v>
      </c>
      <c r="O47" s="111">
        <v>2.5255000000000001</v>
      </c>
      <c r="P47" s="109">
        <v>2016</v>
      </c>
      <c r="Q47" s="112">
        <v>6231</v>
      </c>
      <c r="R47" s="111">
        <v>76.959199999999996</v>
      </c>
      <c r="S47" s="111">
        <v>4.5075000000000003</v>
      </c>
      <c r="T47" s="111">
        <v>1.6679999999999999</v>
      </c>
      <c r="U47" s="112">
        <v>9282</v>
      </c>
      <c r="V47" s="111">
        <v>0.75660000000000005</v>
      </c>
      <c r="W47" s="112">
        <v>1163</v>
      </c>
      <c r="X47" s="111">
        <v>1.5962000000000001</v>
      </c>
      <c r="Y47" s="112">
        <v>4882</v>
      </c>
      <c r="Z47" s="111">
        <v>76.950999999999993</v>
      </c>
      <c r="AA47" s="111">
        <v>4.4771999999999998</v>
      </c>
      <c r="AB47" s="111">
        <v>1.7185999999999999</v>
      </c>
      <c r="AC47" s="112">
        <v>8526</v>
      </c>
      <c r="AD47" s="111">
        <v>0.78400000000000003</v>
      </c>
      <c r="AE47" s="112">
        <v>1021</v>
      </c>
      <c r="AF47" s="111">
        <v>1.6040000000000001</v>
      </c>
      <c r="AG47" s="112">
        <v>4340</v>
      </c>
    </row>
    <row r="48" spans="1:33" x14ac:dyDescent="0.2">
      <c r="A48">
        <v>51540440</v>
      </c>
      <c r="B48" s="110" t="s">
        <v>729</v>
      </c>
      <c r="C48" s="110" t="s">
        <v>510</v>
      </c>
      <c r="D48" s="110">
        <v>2</v>
      </c>
      <c r="E48" s="110">
        <v>0</v>
      </c>
      <c r="F48" s="110">
        <v>2015</v>
      </c>
      <c r="G48" s="111">
        <v>109.8618</v>
      </c>
      <c r="H48" s="111">
        <v>13.624599999999999</v>
      </c>
      <c r="I48" s="111">
        <v>4.0576999999999996</v>
      </c>
      <c r="J48" s="109">
        <v>2015</v>
      </c>
      <c r="K48" s="112">
        <v>21349</v>
      </c>
      <c r="L48" s="111">
        <v>2.7995000000000001</v>
      </c>
      <c r="M48" s="109">
        <v>2014</v>
      </c>
      <c r="N48" s="112">
        <v>4873</v>
      </c>
      <c r="O48" s="111">
        <v>4.5060000000000002</v>
      </c>
      <c r="P48" s="109">
        <v>2016</v>
      </c>
      <c r="Q48" s="112">
        <v>12747</v>
      </c>
      <c r="R48" s="111">
        <v>109.6272</v>
      </c>
      <c r="S48" s="111">
        <v>12.194699999999999</v>
      </c>
      <c r="T48" s="111">
        <v>3.0806</v>
      </c>
      <c r="U48" s="112">
        <v>21618</v>
      </c>
      <c r="V48" s="111">
        <v>2.2690000000000001</v>
      </c>
      <c r="W48" s="112">
        <v>3878</v>
      </c>
      <c r="X48" s="111">
        <v>4.2111000000000001</v>
      </c>
      <c r="Y48" s="112">
        <v>10543</v>
      </c>
      <c r="Z48" s="111">
        <v>109.6366</v>
      </c>
      <c r="AA48" s="111">
        <v>11.6814</v>
      </c>
      <c r="AB48" s="111">
        <v>3.0842999999999998</v>
      </c>
      <c r="AC48" s="112">
        <v>20010</v>
      </c>
      <c r="AD48" s="111">
        <v>2.2427000000000001</v>
      </c>
      <c r="AE48" s="112">
        <v>3874</v>
      </c>
      <c r="AF48" s="111">
        <v>4.1105</v>
      </c>
      <c r="AG48" s="112">
        <v>9445</v>
      </c>
    </row>
    <row r="49" spans="1:33" x14ac:dyDescent="0.2">
      <c r="A49">
        <v>51540480</v>
      </c>
      <c r="B49" s="110" t="s">
        <v>108</v>
      </c>
      <c r="C49" s="110" t="s">
        <v>510</v>
      </c>
      <c r="D49" s="110">
        <v>1</v>
      </c>
      <c r="E49" s="110">
        <v>0</v>
      </c>
      <c r="F49" s="110">
        <v>2015</v>
      </c>
      <c r="G49" s="111">
        <v>30.0259</v>
      </c>
      <c r="H49" s="111">
        <v>4.6035000000000004</v>
      </c>
      <c r="I49" s="111">
        <v>1.2005999999999999</v>
      </c>
      <c r="J49" s="109">
        <v>2015</v>
      </c>
      <c r="K49" s="112">
        <v>6709</v>
      </c>
      <c r="L49" s="111">
        <v>0.6512</v>
      </c>
      <c r="M49" s="109">
        <v>2014</v>
      </c>
      <c r="N49" s="112">
        <v>552</v>
      </c>
      <c r="O49" s="111">
        <v>1.7073</v>
      </c>
      <c r="P49" s="109">
        <v>2016</v>
      </c>
      <c r="Q49" s="112">
        <v>4368</v>
      </c>
      <c r="R49" s="111">
        <v>30.009899999999998</v>
      </c>
      <c r="S49" s="111">
        <v>4.0159000000000002</v>
      </c>
      <c r="T49" s="111">
        <v>1.016</v>
      </c>
      <c r="U49" s="112">
        <v>6433</v>
      </c>
      <c r="V49" s="111">
        <v>0.59589999999999999</v>
      </c>
      <c r="W49" s="112">
        <v>550</v>
      </c>
      <c r="X49" s="111">
        <v>1.6086</v>
      </c>
      <c r="Y49" s="112">
        <v>3617</v>
      </c>
      <c r="Z49" s="111">
        <v>30.008900000000001</v>
      </c>
      <c r="AA49" s="111">
        <v>3.8673000000000002</v>
      </c>
      <c r="AB49" s="111">
        <v>0.91090000000000004</v>
      </c>
      <c r="AC49" s="112">
        <v>5983</v>
      </c>
      <c r="AD49" s="111">
        <v>0.57699999999999996</v>
      </c>
      <c r="AE49" s="112">
        <v>509</v>
      </c>
      <c r="AF49" s="111">
        <v>1.5947</v>
      </c>
      <c r="AG49" s="112">
        <v>3179</v>
      </c>
    </row>
    <row r="50" spans="1:33" x14ac:dyDescent="0.2">
      <c r="A50">
        <v>51540520</v>
      </c>
      <c r="B50" s="110" t="s">
        <v>730</v>
      </c>
      <c r="C50" s="110" t="s">
        <v>510</v>
      </c>
      <c r="D50" s="110">
        <v>2</v>
      </c>
      <c r="E50" s="110">
        <v>0</v>
      </c>
      <c r="F50" s="110">
        <v>2015</v>
      </c>
      <c r="G50" s="111">
        <v>74.035499999999999</v>
      </c>
      <c r="H50" s="111">
        <v>15.3401</v>
      </c>
      <c r="I50" s="111">
        <v>2.3359000000000001</v>
      </c>
      <c r="J50" s="109">
        <v>2015</v>
      </c>
      <c r="K50" s="112">
        <v>15641</v>
      </c>
      <c r="L50" s="111">
        <v>5.9036</v>
      </c>
      <c r="M50" s="109">
        <v>2014</v>
      </c>
      <c r="N50" s="112">
        <v>6857</v>
      </c>
      <c r="O50" s="111">
        <v>4.5374999999999996</v>
      </c>
      <c r="P50" s="109">
        <v>2016</v>
      </c>
      <c r="Q50" s="112">
        <v>9887</v>
      </c>
      <c r="R50" s="111">
        <v>74.068700000000007</v>
      </c>
      <c r="S50" s="111">
        <v>11.297000000000001</v>
      </c>
      <c r="T50" s="111">
        <v>1.9634</v>
      </c>
      <c r="U50" s="112">
        <v>15389</v>
      </c>
      <c r="V50" s="111">
        <v>4.1124000000000001</v>
      </c>
      <c r="W50" s="112">
        <v>4790</v>
      </c>
      <c r="X50" s="111">
        <v>3.7951999999999999</v>
      </c>
      <c r="Y50" s="112">
        <v>8159</v>
      </c>
      <c r="Z50" s="111">
        <v>74.048400000000001</v>
      </c>
      <c r="AA50" s="111">
        <v>10.6928</v>
      </c>
      <c r="AB50" s="111">
        <v>1.7549999999999999</v>
      </c>
      <c r="AC50" s="112">
        <v>14511</v>
      </c>
      <c r="AD50" s="111">
        <v>3.7265000000000001</v>
      </c>
      <c r="AE50" s="112">
        <v>4338</v>
      </c>
      <c r="AF50" s="111">
        <v>3.7504</v>
      </c>
      <c r="AG50" s="112">
        <v>7370</v>
      </c>
    </row>
    <row r="51" spans="1:33" x14ac:dyDescent="0.2">
      <c r="A51">
        <v>51540560</v>
      </c>
      <c r="B51" s="110" t="s">
        <v>109</v>
      </c>
      <c r="C51" s="110" t="s">
        <v>510</v>
      </c>
      <c r="D51" s="110">
        <v>1</v>
      </c>
      <c r="E51" s="110">
        <v>0</v>
      </c>
      <c r="F51" s="110">
        <v>2015</v>
      </c>
      <c r="G51" s="111">
        <v>60.927300000000002</v>
      </c>
      <c r="H51" s="111">
        <v>6.6144999999999996</v>
      </c>
      <c r="I51" s="111">
        <v>1.4854000000000001</v>
      </c>
      <c r="J51" s="109">
        <v>2015</v>
      </c>
      <c r="K51" s="112">
        <v>8266</v>
      </c>
      <c r="L51" s="111">
        <v>2.0465</v>
      </c>
      <c r="M51" s="109">
        <v>2014</v>
      </c>
      <c r="N51" s="112">
        <v>2346</v>
      </c>
      <c r="O51" s="111">
        <v>2.1879</v>
      </c>
      <c r="P51" s="109">
        <v>2016</v>
      </c>
      <c r="Q51" s="112">
        <v>5103</v>
      </c>
      <c r="R51" s="111">
        <v>60.9377</v>
      </c>
      <c r="S51" s="111">
        <v>5.5190999999999999</v>
      </c>
      <c r="T51" s="111">
        <v>1.1269</v>
      </c>
      <c r="U51" s="112">
        <v>8330</v>
      </c>
      <c r="V51" s="111">
        <v>1.5889</v>
      </c>
      <c r="W51" s="112">
        <v>1780</v>
      </c>
      <c r="X51" s="111">
        <v>2.0442</v>
      </c>
      <c r="Y51" s="112">
        <v>4385</v>
      </c>
      <c r="Z51" s="111">
        <v>60.94</v>
      </c>
      <c r="AA51" s="111">
        <v>5.2060000000000004</v>
      </c>
      <c r="AB51" s="111">
        <v>1.0345</v>
      </c>
      <c r="AC51" s="112">
        <v>7733</v>
      </c>
      <c r="AD51" s="111">
        <v>1.4540999999999999</v>
      </c>
      <c r="AE51" s="112">
        <v>1636</v>
      </c>
      <c r="AF51" s="111">
        <v>2.0017999999999998</v>
      </c>
      <c r="AG51" s="112">
        <v>3930</v>
      </c>
    </row>
    <row r="52" spans="1:33" x14ac:dyDescent="0.2">
      <c r="A52">
        <v>51540600</v>
      </c>
      <c r="B52" s="110" t="s">
        <v>110</v>
      </c>
      <c r="C52" s="110" t="s">
        <v>510</v>
      </c>
      <c r="D52" s="110">
        <v>1</v>
      </c>
      <c r="E52" s="110">
        <v>0</v>
      </c>
      <c r="F52" s="110">
        <v>2015</v>
      </c>
      <c r="G52" s="111">
        <v>48.139000000000003</v>
      </c>
      <c r="H52" s="111">
        <v>7.1352000000000002</v>
      </c>
      <c r="I52" s="111">
        <v>1.3042</v>
      </c>
      <c r="J52" s="109">
        <v>2015</v>
      </c>
      <c r="K52" s="112">
        <v>8189</v>
      </c>
      <c r="L52" s="111">
        <v>1.7935000000000001</v>
      </c>
      <c r="M52" s="109">
        <v>2014</v>
      </c>
      <c r="N52" s="112">
        <v>1884</v>
      </c>
      <c r="O52" s="111">
        <v>2.8767</v>
      </c>
      <c r="P52" s="109">
        <v>2016</v>
      </c>
      <c r="Q52" s="112">
        <v>4936</v>
      </c>
      <c r="R52" s="111">
        <v>48.137999999999998</v>
      </c>
      <c r="S52" s="111">
        <v>4.8704999999999998</v>
      </c>
      <c r="T52" s="111">
        <v>1.1645000000000001</v>
      </c>
      <c r="U52" s="112">
        <v>7576</v>
      </c>
      <c r="V52" s="111">
        <v>0.85009999999999997</v>
      </c>
      <c r="W52" s="112">
        <v>908</v>
      </c>
      <c r="X52" s="111">
        <v>2.3109999999999999</v>
      </c>
      <c r="Y52" s="112">
        <v>4083</v>
      </c>
      <c r="Z52" s="111">
        <v>47.781500000000001</v>
      </c>
      <c r="AA52" s="111">
        <v>4.7251000000000003</v>
      </c>
      <c r="AB52" s="111">
        <v>1.1539999999999999</v>
      </c>
      <c r="AC52" s="112">
        <v>7185</v>
      </c>
      <c r="AD52" s="111">
        <v>0.81479999999999997</v>
      </c>
      <c r="AE52" s="112">
        <v>791</v>
      </c>
      <c r="AF52" s="111">
        <v>2.2968000000000002</v>
      </c>
      <c r="AG52" s="112">
        <v>3623</v>
      </c>
    </row>
    <row r="53" spans="1:33" x14ac:dyDescent="0.2">
      <c r="A53">
        <v>51540640</v>
      </c>
      <c r="B53" s="110" t="s">
        <v>111</v>
      </c>
      <c r="C53" s="110" t="s">
        <v>510</v>
      </c>
      <c r="D53" s="110">
        <v>2</v>
      </c>
      <c r="E53" s="110">
        <v>0</v>
      </c>
      <c r="F53" s="110">
        <v>2015</v>
      </c>
      <c r="G53" s="111">
        <v>79.491500000000002</v>
      </c>
      <c r="H53" s="111">
        <v>12.4429</v>
      </c>
      <c r="I53" s="111">
        <v>1.9064000000000001</v>
      </c>
      <c r="J53" s="109">
        <v>2015</v>
      </c>
      <c r="K53" s="112">
        <v>10611</v>
      </c>
      <c r="L53" s="111">
        <v>2.5872000000000002</v>
      </c>
      <c r="M53" s="109">
        <v>2014</v>
      </c>
      <c r="N53" s="112">
        <v>2836</v>
      </c>
      <c r="O53" s="111">
        <v>5.3468999999999998</v>
      </c>
      <c r="P53" s="109">
        <v>2016</v>
      </c>
      <c r="Q53" s="112">
        <v>5940</v>
      </c>
      <c r="R53" s="111">
        <v>79.489999999999995</v>
      </c>
      <c r="S53" s="111">
        <v>6.0758999999999999</v>
      </c>
      <c r="T53" s="111">
        <v>1.4666999999999999</v>
      </c>
      <c r="U53" s="112">
        <v>9662</v>
      </c>
      <c r="V53" s="111">
        <v>1.1635</v>
      </c>
      <c r="W53" s="112">
        <v>1953</v>
      </c>
      <c r="X53" s="111">
        <v>2.6212</v>
      </c>
      <c r="Y53" s="112">
        <v>4453</v>
      </c>
      <c r="Z53" s="111">
        <v>79.502300000000005</v>
      </c>
      <c r="AA53" s="111">
        <v>6.0740999999999996</v>
      </c>
      <c r="AB53" s="111">
        <v>1.464</v>
      </c>
      <c r="AC53" s="112">
        <v>9134</v>
      </c>
      <c r="AD53" s="111">
        <v>1.1647000000000001</v>
      </c>
      <c r="AE53" s="112">
        <v>1801</v>
      </c>
      <c r="AF53" s="111">
        <v>2.6215999999999999</v>
      </c>
      <c r="AG53" s="112">
        <v>4057</v>
      </c>
    </row>
    <row r="54" spans="1:33" x14ac:dyDescent="0.2">
      <c r="A54">
        <v>51580000</v>
      </c>
      <c r="B54" s="110" t="s">
        <v>511</v>
      </c>
      <c r="C54" s="110" t="s">
        <v>700</v>
      </c>
      <c r="D54" s="110">
        <v>0</v>
      </c>
      <c r="E54" s="110">
        <v>5</v>
      </c>
      <c r="F54" s="110">
        <v>2015</v>
      </c>
      <c r="G54" s="111">
        <v>407.2167</v>
      </c>
      <c r="H54" s="111">
        <v>162.9452</v>
      </c>
      <c r="I54" s="111">
        <v>53.622399999999999</v>
      </c>
      <c r="J54" s="109">
        <v>2015</v>
      </c>
      <c r="K54" s="112">
        <v>483279</v>
      </c>
      <c r="L54" s="111">
        <v>28.436299999999999</v>
      </c>
      <c r="M54" s="109">
        <v>2014</v>
      </c>
      <c r="N54" s="112">
        <v>173910</v>
      </c>
      <c r="O54" s="111">
        <v>38.465200000000003</v>
      </c>
      <c r="P54" s="109">
        <v>2016</v>
      </c>
      <c r="Q54" s="112">
        <v>282664</v>
      </c>
      <c r="R54" s="111">
        <v>407.08879999999999</v>
      </c>
      <c r="S54" s="111">
        <v>146.7022</v>
      </c>
      <c r="T54" s="111">
        <v>48.763399999999997</v>
      </c>
      <c r="U54" s="112">
        <v>507699</v>
      </c>
      <c r="V54" s="111">
        <v>24.885000000000002</v>
      </c>
      <c r="W54" s="112">
        <v>170247</v>
      </c>
      <c r="X54" s="111">
        <v>37.9437</v>
      </c>
      <c r="Y54" s="112">
        <v>273429</v>
      </c>
      <c r="Z54" s="111">
        <v>407.09210000000002</v>
      </c>
      <c r="AA54" s="111">
        <v>139.69800000000001</v>
      </c>
      <c r="AB54" s="111">
        <v>47.045900000000003</v>
      </c>
      <c r="AC54" s="112">
        <v>504698</v>
      </c>
      <c r="AD54" s="111">
        <v>22.849799999999998</v>
      </c>
      <c r="AE54" s="112">
        <v>167277</v>
      </c>
      <c r="AF54" s="111">
        <v>37.217700000000001</v>
      </c>
      <c r="AG54" s="112">
        <v>262509</v>
      </c>
    </row>
    <row r="55" spans="1:33" x14ac:dyDescent="0.2">
      <c r="A55">
        <v>51580040</v>
      </c>
      <c r="B55" s="110" t="s">
        <v>731</v>
      </c>
      <c r="C55" s="110" t="s">
        <v>512</v>
      </c>
      <c r="D55" s="110">
        <v>3</v>
      </c>
      <c r="E55" s="110">
        <v>0</v>
      </c>
      <c r="F55" s="110">
        <v>2015</v>
      </c>
      <c r="G55" s="111">
        <v>26.883600000000001</v>
      </c>
      <c r="H55" s="111">
        <v>11.595000000000001</v>
      </c>
      <c r="I55" s="111">
        <v>4.1134000000000004</v>
      </c>
      <c r="J55" s="109">
        <v>2015</v>
      </c>
      <c r="K55" s="112">
        <v>44086</v>
      </c>
      <c r="L55" s="111">
        <v>1.5784</v>
      </c>
      <c r="M55" s="109">
        <v>2014</v>
      </c>
      <c r="N55" s="112">
        <v>11049</v>
      </c>
      <c r="O55" s="111">
        <v>3.1638000000000002</v>
      </c>
      <c r="P55" s="109">
        <v>2016</v>
      </c>
      <c r="Q55" s="112">
        <v>25006</v>
      </c>
      <c r="R55" s="111">
        <v>26.864000000000001</v>
      </c>
      <c r="S55" s="111">
        <v>10.9407</v>
      </c>
      <c r="T55" s="111">
        <v>3.9660000000000002</v>
      </c>
      <c r="U55" s="112">
        <v>48767</v>
      </c>
      <c r="V55" s="111">
        <v>1.5596000000000001</v>
      </c>
      <c r="W55" s="112">
        <v>11560</v>
      </c>
      <c r="X55" s="111">
        <v>3.2052999999999998</v>
      </c>
      <c r="Y55" s="112">
        <v>25466</v>
      </c>
      <c r="Z55" s="111">
        <v>26.8643</v>
      </c>
      <c r="AA55" s="111">
        <v>10.7645</v>
      </c>
      <c r="AB55" s="111">
        <v>3.8416000000000001</v>
      </c>
      <c r="AC55" s="112">
        <v>49572</v>
      </c>
      <c r="AD55" s="111">
        <v>1.4413</v>
      </c>
      <c r="AE55" s="112">
        <v>11588</v>
      </c>
      <c r="AF55" s="111">
        <v>3.1450999999999998</v>
      </c>
      <c r="AG55" s="112">
        <v>25136</v>
      </c>
    </row>
    <row r="56" spans="1:33" x14ac:dyDescent="0.2">
      <c r="A56">
        <v>51580080</v>
      </c>
      <c r="B56" s="110" t="s">
        <v>732</v>
      </c>
      <c r="C56" s="110" t="s">
        <v>512</v>
      </c>
      <c r="D56" s="110">
        <v>3</v>
      </c>
      <c r="E56" s="110">
        <v>0</v>
      </c>
      <c r="F56" s="110">
        <v>2015</v>
      </c>
      <c r="G56" s="111">
        <v>24.194500000000001</v>
      </c>
      <c r="H56" s="111">
        <v>11.6051</v>
      </c>
      <c r="I56" s="111">
        <v>4.0404999999999998</v>
      </c>
      <c r="J56" s="109">
        <v>2015</v>
      </c>
      <c r="K56" s="112">
        <v>30410</v>
      </c>
      <c r="L56" s="111">
        <v>1.6202000000000001</v>
      </c>
      <c r="M56" s="109">
        <v>2014</v>
      </c>
      <c r="N56" s="112">
        <v>10516</v>
      </c>
      <c r="O56" s="111">
        <v>2.7107000000000001</v>
      </c>
      <c r="P56" s="109">
        <v>2016</v>
      </c>
      <c r="Q56" s="112">
        <v>18337</v>
      </c>
      <c r="R56" s="111">
        <v>24.216000000000001</v>
      </c>
      <c r="S56" s="111">
        <v>9.6743000000000006</v>
      </c>
      <c r="T56" s="111">
        <v>3.6252</v>
      </c>
      <c r="U56" s="112">
        <v>29677</v>
      </c>
      <c r="V56" s="111">
        <v>1.3696999999999999</v>
      </c>
      <c r="W56" s="112">
        <v>9968</v>
      </c>
      <c r="X56" s="111">
        <v>2.6309999999999998</v>
      </c>
      <c r="Y56" s="112">
        <v>17490</v>
      </c>
      <c r="Z56" s="111">
        <v>24.220300000000002</v>
      </c>
      <c r="AA56" s="111">
        <v>9.2665000000000006</v>
      </c>
      <c r="AB56" s="111">
        <v>3.5907</v>
      </c>
      <c r="AC56" s="112">
        <v>29888</v>
      </c>
      <c r="AD56" s="111">
        <v>1.4196</v>
      </c>
      <c r="AE56" s="112">
        <v>10179</v>
      </c>
      <c r="AF56" s="111">
        <v>2.3729</v>
      </c>
      <c r="AG56" s="112">
        <v>16958</v>
      </c>
    </row>
    <row r="57" spans="1:33" x14ac:dyDescent="0.2">
      <c r="A57">
        <v>51580120</v>
      </c>
      <c r="B57" s="110" t="s">
        <v>733</v>
      </c>
      <c r="C57" s="110" t="s">
        <v>512</v>
      </c>
      <c r="D57" s="110">
        <v>3</v>
      </c>
      <c r="E57" s="110">
        <v>0</v>
      </c>
      <c r="F57" s="110">
        <v>2015</v>
      </c>
      <c r="G57" s="111">
        <v>27.522200000000002</v>
      </c>
      <c r="H57" s="111">
        <v>9.7055000000000007</v>
      </c>
      <c r="I57" s="111">
        <v>3.4146000000000001</v>
      </c>
      <c r="J57" s="109">
        <v>2015</v>
      </c>
      <c r="K57" s="112">
        <v>25793</v>
      </c>
      <c r="L57" s="111">
        <v>1.4256</v>
      </c>
      <c r="M57" s="109">
        <v>2014</v>
      </c>
      <c r="N57" s="112">
        <v>7978</v>
      </c>
      <c r="O57" s="111">
        <v>2.0044</v>
      </c>
      <c r="P57" s="109">
        <v>2016</v>
      </c>
      <c r="Q57" s="112">
        <v>15036</v>
      </c>
      <c r="R57" s="111">
        <v>27.4663</v>
      </c>
      <c r="S57" s="111">
        <v>7.9615</v>
      </c>
      <c r="T57" s="111">
        <v>3.0649999999999999</v>
      </c>
      <c r="U57" s="112">
        <v>28442</v>
      </c>
      <c r="V57" s="111">
        <v>1.1951000000000001</v>
      </c>
      <c r="W57" s="112">
        <v>12028</v>
      </c>
      <c r="X57" s="111">
        <v>1.9038999999999999</v>
      </c>
      <c r="Y57" s="112">
        <v>14885</v>
      </c>
      <c r="Z57" s="111">
        <v>27.467300000000002</v>
      </c>
      <c r="AA57" s="111">
        <v>7.6353</v>
      </c>
      <c r="AB57" s="111">
        <v>3.01</v>
      </c>
      <c r="AC57" s="112">
        <v>29487</v>
      </c>
      <c r="AD57" s="111">
        <v>1.0904</v>
      </c>
      <c r="AE57" s="112">
        <v>13327</v>
      </c>
      <c r="AF57" s="111">
        <v>1.925</v>
      </c>
      <c r="AG57" s="112">
        <v>14780</v>
      </c>
    </row>
    <row r="58" spans="1:33" x14ac:dyDescent="0.2">
      <c r="A58">
        <v>51580160</v>
      </c>
      <c r="B58" s="110" t="s">
        <v>734</v>
      </c>
      <c r="C58" s="110" t="s">
        <v>512</v>
      </c>
      <c r="D58" s="110">
        <v>3</v>
      </c>
      <c r="E58" s="110">
        <v>0</v>
      </c>
      <c r="F58" s="110">
        <v>2015</v>
      </c>
      <c r="G58" s="111">
        <v>25.9495</v>
      </c>
      <c r="H58" s="111">
        <v>15.0939</v>
      </c>
      <c r="I58" s="111">
        <v>5.0856000000000003</v>
      </c>
      <c r="J58" s="109">
        <v>2015</v>
      </c>
      <c r="K58" s="112">
        <v>55185</v>
      </c>
      <c r="L58" s="111">
        <v>2.7843</v>
      </c>
      <c r="M58" s="109">
        <v>2014</v>
      </c>
      <c r="N58" s="112">
        <v>20363</v>
      </c>
      <c r="O58" s="111">
        <v>3.2829999999999999</v>
      </c>
      <c r="P58" s="109">
        <v>2016</v>
      </c>
      <c r="Q58" s="112">
        <v>31495</v>
      </c>
      <c r="R58" s="111">
        <v>25.956</v>
      </c>
      <c r="S58" s="111">
        <v>13.9353</v>
      </c>
      <c r="T58" s="111">
        <v>4.6643999999999997</v>
      </c>
      <c r="U58" s="112">
        <v>56412</v>
      </c>
      <c r="V58" s="111">
        <v>2.5228000000000002</v>
      </c>
      <c r="W58" s="112">
        <v>20743</v>
      </c>
      <c r="X58" s="111">
        <v>3.3315000000000001</v>
      </c>
      <c r="Y58" s="112">
        <v>31064</v>
      </c>
      <c r="Z58" s="111">
        <v>25.956199999999999</v>
      </c>
      <c r="AA58" s="111">
        <v>13.6065</v>
      </c>
      <c r="AB58" s="111">
        <v>4.5190000000000001</v>
      </c>
      <c r="AC58" s="112">
        <v>55086</v>
      </c>
      <c r="AD58" s="111">
        <v>2.1747999999999998</v>
      </c>
      <c r="AE58" s="112">
        <v>19132</v>
      </c>
      <c r="AF58" s="111">
        <v>3.2774000000000001</v>
      </c>
      <c r="AG58" s="112">
        <v>29489</v>
      </c>
    </row>
    <row r="59" spans="1:33" x14ac:dyDescent="0.2">
      <c r="A59">
        <v>51580200</v>
      </c>
      <c r="B59" s="110" t="s">
        <v>735</v>
      </c>
      <c r="C59" s="110" t="s">
        <v>512</v>
      </c>
      <c r="D59" s="110">
        <v>3</v>
      </c>
      <c r="E59" s="110">
        <v>0</v>
      </c>
      <c r="F59" s="110">
        <v>2015</v>
      </c>
      <c r="G59" s="111">
        <v>41.148899999999998</v>
      </c>
      <c r="H59" s="111">
        <v>21.182700000000001</v>
      </c>
      <c r="I59" s="111">
        <v>6.9901999999999997</v>
      </c>
      <c r="J59" s="109">
        <v>2015</v>
      </c>
      <c r="K59" s="112">
        <v>58033</v>
      </c>
      <c r="L59" s="111">
        <v>3.7505000000000002</v>
      </c>
      <c r="M59" s="109">
        <v>2014</v>
      </c>
      <c r="N59" s="112">
        <v>26134</v>
      </c>
      <c r="O59" s="111">
        <v>5.8710000000000004</v>
      </c>
      <c r="P59" s="109">
        <v>2016</v>
      </c>
      <c r="Q59" s="112">
        <v>35900</v>
      </c>
      <c r="R59" s="111">
        <v>41.064700000000002</v>
      </c>
      <c r="S59" s="111">
        <v>18.937799999999999</v>
      </c>
      <c r="T59" s="111">
        <v>6.0937000000000001</v>
      </c>
      <c r="U59" s="112">
        <v>58429</v>
      </c>
      <c r="V59" s="111">
        <v>3.1454</v>
      </c>
      <c r="W59" s="112">
        <v>21793</v>
      </c>
      <c r="X59" s="111">
        <v>5.6379999999999999</v>
      </c>
      <c r="Y59" s="112">
        <v>32112</v>
      </c>
      <c r="Z59" s="111">
        <v>41.066000000000003</v>
      </c>
      <c r="AA59" s="111">
        <v>18.189900000000002</v>
      </c>
      <c r="AB59" s="111">
        <v>5.7816000000000001</v>
      </c>
      <c r="AC59" s="112">
        <v>56676</v>
      </c>
      <c r="AD59" s="111">
        <v>2.9775999999999998</v>
      </c>
      <c r="AE59" s="112">
        <v>18639</v>
      </c>
      <c r="AF59" s="111">
        <v>5.5134999999999996</v>
      </c>
      <c r="AG59" s="112">
        <v>29705</v>
      </c>
    </row>
    <row r="60" spans="1:33" x14ac:dyDescent="0.2">
      <c r="A60">
        <v>51580240</v>
      </c>
      <c r="B60" s="110" t="s">
        <v>736</v>
      </c>
      <c r="C60" s="110" t="s">
        <v>512</v>
      </c>
      <c r="D60" s="110">
        <v>3</v>
      </c>
      <c r="E60" s="110">
        <v>0</v>
      </c>
      <c r="F60" s="110">
        <v>2015</v>
      </c>
      <c r="G60" s="111">
        <v>42.5578</v>
      </c>
      <c r="H60" s="111">
        <v>13.5479</v>
      </c>
      <c r="I60" s="111">
        <v>4.5058999999999996</v>
      </c>
      <c r="J60" s="109">
        <v>2015</v>
      </c>
      <c r="K60" s="112">
        <v>38291</v>
      </c>
      <c r="L60" s="111">
        <v>2.2444000000000002</v>
      </c>
      <c r="M60" s="109">
        <v>2014</v>
      </c>
      <c r="N60" s="112">
        <v>11506</v>
      </c>
      <c r="O60" s="111">
        <v>2.7987000000000002</v>
      </c>
      <c r="P60" s="109">
        <v>2016</v>
      </c>
      <c r="Q60" s="112">
        <v>21708</v>
      </c>
      <c r="R60" s="111">
        <v>42.522500000000001</v>
      </c>
      <c r="S60" s="111">
        <v>12.083399999999999</v>
      </c>
      <c r="T60" s="111">
        <v>4.0720000000000001</v>
      </c>
      <c r="U60" s="112">
        <v>38708</v>
      </c>
      <c r="V60" s="111">
        <v>1.847</v>
      </c>
      <c r="W60" s="112">
        <v>11887</v>
      </c>
      <c r="X60" s="111">
        <v>2.6303999999999998</v>
      </c>
      <c r="Y60" s="112">
        <v>20990</v>
      </c>
      <c r="Z60" s="111">
        <v>42.526400000000002</v>
      </c>
      <c r="AA60" s="111">
        <v>10.766</v>
      </c>
      <c r="AB60" s="111">
        <v>3.9382000000000001</v>
      </c>
      <c r="AC60" s="112">
        <v>38812</v>
      </c>
      <c r="AD60" s="111">
        <v>1.7301</v>
      </c>
      <c r="AE60" s="112">
        <v>12231</v>
      </c>
      <c r="AF60" s="111">
        <v>2.6063999999999998</v>
      </c>
      <c r="AG60" s="112">
        <v>20698</v>
      </c>
    </row>
    <row r="61" spans="1:33" x14ac:dyDescent="0.2">
      <c r="A61">
        <v>51580260</v>
      </c>
      <c r="B61" s="110" t="s">
        <v>737</v>
      </c>
      <c r="C61" s="110" t="s">
        <v>512</v>
      </c>
      <c r="D61" s="110">
        <v>3</v>
      </c>
      <c r="E61" s="110">
        <v>0</v>
      </c>
      <c r="F61" s="110">
        <v>2015</v>
      </c>
      <c r="G61" s="111">
        <v>23.045999999999999</v>
      </c>
      <c r="H61" s="111">
        <v>9.8642000000000003</v>
      </c>
      <c r="I61" s="111">
        <v>3.5091999999999999</v>
      </c>
      <c r="J61" s="109">
        <v>2015</v>
      </c>
      <c r="K61" s="112">
        <v>40885</v>
      </c>
      <c r="L61" s="111">
        <v>2.1288999999999998</v>
      </c>
      <c r="M61" s="109">
        <v>2014</v>
      </c>
      <c r="N61" s="112">
        <v>12673</v>
      </c>
      <c r="O61" s="111">
        <v>1.9195</v>
      </c>
      <c r="P61" s="109">
        <v>2016</v>
      </c>
      <c r="Q61" s="112">
        <v>22433</v>
      </c>
      <c r="R61" s="111">
        <v>23.1311</v>
      </c>
      <c r="S61" s="111">
        <v>9.5066000000000006</v>
      </c>
      <c r="T61" s="111">
        <v>3.1345000000000001</v>
      </c>
      <c r="U61" s="112">
        <v>43514</v>
      </c>
      <c r="V61" s="111">
        <v>2.0998999999999999</v>
      </c>
      <c r="W61" s="112">
        <v>10035</v>
      </c>
      <c r="X61" s="111">
        <v>2.0118</v>
      </c>
      <c r="Y61" s="112">
        <v>21296</v>
      </c>
      <c r="Z61" s="111">
        <v>23.1309</v>
      </c>
      <c r="AA61" s="111">
        <v>9.3787000000000003</v>
      </c>
      <c r="AB61" s="111">
        <v>3.0482999999999998</v>
      </c>
      <c r="AC61" s="112">
        <v>43811</v>
      </c>
      <c r="AD61" s="111">
        <v>2.0116000000000001</v>
      </c>
      <c r="AE61" s="112">
        <v>9583</v>
      </c>
      <c r="AF61" s="111">
        <v>1.9922</v>
      </c>
      <c r="AG61" s="112">
        <v>21309</v>
      </c>
    </row>
    <row r="62" spans="1:33" x14ac:dyDescent="0.2">
      <c r="A62">
        <v>51580280</v>
      </c>
      <c r="B62" s="110" t="s">
        <v>738</v>
      </c>
      <c r="C62" s="110" t="s">
        <v>512</v>
      </c>
      <c r="D62" s="110">
        <v>4</v>
      </c>
      <c r="E62" s="110">
        <v>0</v>
      </c>
      <c r="F62" s="110">
        <v>2015</v>
      </c>
      <c r="G62" s="111">
        <v>88.742199999999997</v>
      </c>
      <c r="H62" s="111">
        <v>32.9848</v>
      </c>
      <c r="I62" s="111">
        <v>10.6561</v>
      </c>
      <c r="J62" s="109">
        <v>2015</v>
      </c>
      <c r="K62" s="112">
        <v>87943</v>
      </c>
      <c r="L62" s="111">
        <v>4.4170999999999996</v>
      </c>
      <c r="M62" s="109">
        <v>2014</v>
      </c>
      <c r="N62" s="112">
        <v>38664</v>
      </c>
      <c r="O62" s="111">
        <v>8.4762000000000004</v>
      </c>
      <c r="P62" s="109">
        <v>2016</v>
      </c>
      <c r="Q62" s="112">
        <v>54376</v>
      </c>
      <c r="R62" s="111">
        <v>88.723500000000001</v>
      </c>
      <c r="S62" s="111">
        <v>29.984100000000002</v>
      </c>
      <c r="T62" s="111">
        <v>9.6904000000000003</v>
      </c>
      <c r="U62" s="112">
        <v>91437</v>
      </c>
      <c r="V62" s="111">
        <v>4.0568</v>
      </c>
      <c r="W62" s="112">
        <v>32606</v>
      </c>
      <c r="X62" s="111">
        <v>8.4030000000000005</v>
      </c>
      <c r="Y62" s="112">
        <v>51924</v>
      </c>
      <c r="Z62" s="111">
        <v>88.7226</v>
      </c>
      <c r="AA62" s="111">
        <v>28.374500000000001</v>
      </c>
      <c r="AB62" s="111">
        <v>9.2302</v>
      </c>
      <c r="AC62" s="112">
        <v>89534</v>
      </c>
      <c r="AD62" s="111">
        <v>3.8900999999999999</v>
      </c>
      <c r="AE62" s="112">
        <v>31349</v>
      </c>
      <c r="AF62" s="111">
        <v>8.2840000000000007</v>
      </c>
      <c r="AG62" s="112">
        <v>49266</v>
      </c>
    </row>
    <row r="63" spans="1:33" x14ac:dyDescent="0.2">
      <c r="A63">
        <v>51580320</v>
      </c>
      <c r="B63" s="110" t="s">
        <v>739</v>
      </c>
      <c r="C63" s="110" t="s">
        <v>512</v>
      </c>
      <c r="D63" s="110">
        <v>4</v>
      </c>
      <c r="E63" s="110">
        <v>0</v>
      </c>
      <c r="F63" s="110">
        <v>2015</v>
      </c>
      <c r="G63" s="111">
        <v>74.902600000000007</v>
      </c>
      <c r="H63" s="111">
        <v>27.769500000000001</v>
      </c>
      <c r="I63" s="111">
        <v>8.7837999999999994</v>
      </c>
      <c r="J63" s="109">
        <v>2015</v>
      </c>
      <c r="K63" s="112">
        <v>81430</v>
      </c>
      <c r="L63" s="111">
        <v>5.3836000000000004</v>
      </c>
      <c r="M63" s="109">
        <v>2014</v>
      </c>
      <c r="N63" s="112">
        <v>29188</v>
      </c>
      <c r="O63" s="111">
        <v>6.2455999999999996</v>
      </c>
      <c r="P63" s="109">
        <v>2016</v>
      </c>
      <c r="Q63" s="112">
        <v>45886</v>
      </c>
      <c r="R63" s="111">
        <v>74.914299999999997</v>
      </c>
      <c r="S63" s="111">
        <v>25.590299999999999</v>
      </c>
      <c r="T63" s="111">
        <v>8.1992999999999991</v>
      </c>
      <c r="U63" s="112">
        <v>89782</v>
      </c>
      <c r="V63" s="111">
        <v>4.8342999999999998</v>
      </c>
      <c r="W63" s="112">
        <v>32427</v>
      </c>
      <c r="X63" s="111">
        <v>6.1588000000000003</v>
      </c>
      <c r="Y63" s="112">
        <v>46242</v>
      </c>
      <c r="Z63" s="111">
        <v>74.903899999999993</v>
      </c>
      <c r="AA63" s="111">
        <v>24.0261</v>
      </c>
      <c r="AB63" s="111">
        <v>7.8906000000000001</v>
      </c>
      <c r="AC63" s="112">
        <v>89786</v>
      </c>
      <c r="AD63" s="111">
        <v>3.9956999999999998</v>
      </c>
      <c r="AE63" s="112">
        <v>33796</v>
      </c>
      <c r="AF63" s="111">
        <v>6.1298000000000004</v>
      </c>
      <c r="AG63" s="112">
        <v>44171</v>
      </c>
    </row>
    <row r="64" spans="1:33" x14ac:dyDescent="0.2">
      <c r="A64">
        <v>51580360</v>
      </c>
      <c r="B64" s="110" t="s">
        <v>740</v>
      </c>
      <c r="C64" s="110" t="s">
        <v>512</v>
      </c>
      <c r="D64" s="110">
        <v>2</v>
      </c>
      <c r="E64" s="110">
        <v>0</v>
      </c>
      <c r="F64" s="110">
        <v>2015</v>
      </c>
      <c r="G64" s="111">
        <v>32.269399999999997</v>
      </c>
      <c r="H64" s="111">
        <v>9.5966000000000005</v>
      </c>
      <c r="I64" s="111">
        <v>2.5230999999999999</v>
      </c>
      <c r="J64" s="109">
        <v>2015</v>
      </c>
      <c r="K64" s="112">
        <v>21223</v>
      </c>
      <c r="L64" s="111">
        <v>3.1032999999999999</v>
      </c>
      <c r="M64" s="109">
        <v>2014</v>
      </c>
      <c r="N64" s="112">
        <v>5839</v>
      </c>
      <c r="O64" s="111">
        <v>1.9923</v>
      </c>
      <c r="P64" s="109">
        <v>2016</v>
      </c>
      <c r="Q64" s="112">
        <v>12487</v>
      </c>
      <c r="R64" s="111">
        <v>32.230400000000003</v>
      </c>
      <c r="S64" s="111">
        <v>8.0882000000000005</v>
      </c>
      <c r="T64" s="111">
        <v>2.2528999999999999</v>
      </c>
      <c r="U64" s="112">
        <v>22531</v>
      </c>
      <c r="V64" s="111">
        <v>2.2544</v>
      </c>
      <c r="W64" s="112">
        <v>7200</v>
      </c>
      <c r="X64" s="111">
        <v>2.0299999999999998</v>
      </c>
      <c r="Y64" s="112">
        <v>11953</v>
      </c>
      <c r="Z64" s="111">
        <v>32.234200000000001</v>
      </c>
      <c r="AA64" s="111">
        <v>7.69</v>
      </c>
      <c r="AB64" s="111">
        <v>2.1957</v>
      </c>
      <c r="AC64" s="112">
        <v>22046</v>
      </c>
      <c r="AD64" s="111">
        <v>2.1185999999999998</v>
      </c>
      <c r="AE64" s="112">
        <v>7453</v>
      </c>
      <c r="AF64" s="111">
        <v>1.9714</v>
      </c>
      <c r="AG64" s="112">
        <v>10976</v>
      </c>
    </row>
    <row r="65" spans="1:33" x14ac:dyDescent="0.2">
      <c r="A65">
        <v>51620000</v>
      </c>
      <c r="B65" s="110" t="s">
        <v>513</v>
      </c>
      <c r="C65" s="110" t="s">
        <v>700</v>
      </c>
      <c r="D65" s="110">
        <v>0</v>
      </c>
      <c r="E65" s="110">
        <v>5</v>
      </c>
      <c r="F65" s="110">
        <v>2015</v>
      </c>
      <c r="G65" s="111">
        <v>576.52229999999997</v>
      </c>
      <c r="H65" s="111">
        <v>178.82220000000001</v>
      </c>
      <c r="I65" s="111">
        <v>54.341200000000001</v>
      </c>
      <c r="J65" s="109">
        <v>2015</v>
      </c>
      <c r="K65" s="112">
        <v>450026</v>
      </c>
      <c r="L65" s="111">
        <v>33.486800000000002</v>
      </c>
      <c r="M65" s="109">
        <v>2014</v>
      </c>
      <c r="N65" s="112">
        <v>136897</v>
      </c>
      <c r="O65" s="111">
        <v>48.169400000000003</v>
      </c>
      <c r="P65" s="109">
        <v>2016</v>
      </c>
      <c r="Q65" s="112">
        <v>259220</v>
      </c>
      <c r="R65" s="111">
        <v>576.42589999999996</v>
      </c>
      <c r="S65" s="111">
        <v>160.8758</v>
      </c>
      <c r="T65" s="111">
        <v>48.2806</v>
      </c>
      <c r="U65" s="112">
        <v>443865</v>
      </c>
      <c r="V65" s="111">
        <v>27.124600000000001</v>
      </c>
      <c r="W65" s="112">
        <v>126965</v>
      </c>
      <c r="X65" s="111">
        <v>46.539700000000003</v>
      </c>
      <c r="Y65" s="112">
        <v>245512</v>
      </c>
      <c r="Z65" s="111">
        <v>576.20240000000001</v>
      </c>
      <c r="AA65" s="111">
        <v>151.4845</v>
      </c>
      <c r="AB65" s="111">
        <v>46.587600000000002</v>
      </c>
      <c r="AC65" s="112">
        <v>435656</v>
      </c>
      <c r="AD65" s="111">
        <v>25.709900000000001</v>
      </c>
      <c r="AE65" s="112">
        <v>126382</v>
      </c>
      <c r="AF65" s="111">
        <v>45.397199999999998</v>
      </c>
      <c r="AG65" s="112">
        <v>230002</v>
      </c>
    </row>
    <row r="66" spans="1:33" x14ac:dyDescent="0.2">
      <c r="A66">
        <v>51620040</v>
      </c>
      <c r="B66" s="110" t="s">
        <v>741</v>
      </c>
      <c r="C66" s="110" t="s">
        <v>512</v>
      </c>
      <c r="D66" s="110">
        <v>4</v>
      </c>
      <c r="E66" s="110">
        <v>0</v>
      </c>
      <c r="F66" s="110">
        <v>2015</v>
      </c>
      <c r="G66" s="111">
        <v>85.495699999999999</v>
      </c>
      <c r="H66" s="111">
        <v>26.541799999999999</v>
      </c>
      <c r="I66" s="111">
        <v>7.4771000000000001</v>
      </c>
      <c r="J66" s="109">
        <v>2015</v>
      </c>
      <c r="K66" s="112">
        <v>64064</v>
      </c>
      <c r="L66" s="111">
        <v>6.4634999999999998</v>
      </c>
      <c r="M66" s="109">
        <v>2014</v>
      </c>
      <c r="N66" s="112">
        <v>17610</v>
      </c>
      <c r="O66" s="111">
        <v>5.9184000000000001</v>
      </c>
      <c r="P66" s="109">
        <v>2016</v>
      </c>
      <c r="Q66" s="112">
        <v>35300</v>
      </c>
      <c r="R66" s="111">
        <v>85.412400000000005</v>
      </c>
      <c r="S66" s="111">
        <v>24.721900000000002</v>
      </c>
      <c r="T66" s="111">
        <v>6.5974000000000004</v>
      </c>
      <c r="U66" s="112">
        <v>62957</v>
      </c>
      <c r="V66" s="111">
        <v>6.2521000000000004</v>
      </c>
      <c r="W66" s="112">
        <v>18710</v>
      </c>
      <c r="X66" s="111">
        <v>5.6508000000000003</v>
      </c>
      <c r="Y66" s="112">
        <v>33155</v>
      </c>
      <c r="Z66" s="111">
        <v>85.406899999999993</v>
      </c>
      <c r="AA66" s="111">
        <v>23.756699999999999</v>
      </c>
      <c r="AB66" s="111">
        <v>6.2511000000000001</v>
      </c>
      <c r="AC66" s="112">
        <v>61155</v>
      </c>
      <c r="AD66" s="111">
        <v>6.1487999999999996</v>
      </c>
      <c r="AE66" s="112">
        <v>18592</v>
      </c>
      <c r="AF66" s="111">
        <v>5.5121000000000002</v>
      </c>
      <c r="AG66" s="112">
        <v>31450</v>
      </c>
    </row>
    <row r="67" spans="1:33" x14ac:dyDescent="0.2">
      <c r="A67">
        <v>51620080</v>
      </c>
      <c r="B67" s="110" t="s">
        <v>742</v>
      </c>
      <c r="C67" s="110" t="s">
        <v>512</v>
      </c>
      <c r="D67" s="110">
        <v>4</v>
      </c>
      <c r="E67" s="110">
        <v>0</v>
      </c>
      <c r="F67" s="110">
        <v>2015</v>
      </c>
      <c r="G67" s="111">
        <v>102.509</v>
      </c>
      <c r="H67" s="111">
        <v>31.157399999999999</v>
      </c>
      <c r="I67" s="111">
        <v>8.3271999999999995</v>
      </c>
      <c r="J67" s="109">
        <v>2015</v>
      </c>
      <c r="K67" s="112">
        <v>63051</v>
      </c>
      <c r="L67" s="111">
        <v>7.0662000000000003</v>
      </c>
      <c r="M67" s="109">
        <v>2014</v>
      </c>
      <c r="N67" s="112">
        <v>20726</v>
      </c>
      <c r="O67" s="111">
        <v>8.6222999999999992</v>
      </c>
      <c r="P67" s="109">
        <v>2016</v>
      </c>
      <c r="Q67" s="112">
        <v>36353</v>
      </c>
      <c r="R67" s="111">
        <v>102.5707</v>
      </c>
      <c r="S67" s="111">
        <v>26.7761</v>
      </c>
      <c r="T67" s="111">
        <v>7.4579000000000004</v>
      </c>
      <c r="U67" s="112">
        <v>64688</v>
      </c>
      <c r="V67" s="111">
        <v>4.9081000000000001</v>
      </c>
      <c r="W67" s="112">
        <v>19168</v>
      </c>
      <c r="X67" s="111">
        <v>8.1785999999999994</v>
      </c>
      <c r="Y67" s="112">
        <v>33977</v>
      </c>
      <c r="Z67" s="111">
        <v>102.2466</v>
      </c>
      <c r="AA67" s="111">
        <v>24.947500000000002</v>
      </c>
      <c r="AB67" s="111">
        <v>7.2308000000000003</v>
      </c>
      <c r="AC67" s="112">
        <v>63604</v>
      </c>
      <c r="AD67" s="111">
        <v>5.3139000000000003</v>
      </c>
      <c r="AE67" s="112">
        <v>19850</v>
      </c>
      <c r="AF67" s="111">
        <v>8.0166000000000004</v>
      </c>
      <c r="AG67" s="112">
        <v>31706</v>
      </c>
    </row>
    <row r="68" spans="1:33" x14ac:dyDescent="0.2">
      <c r="A68">
        <v>51620120</v>
      </c>
      <c r="B68" s="110" t="s">
        <v>132</v>
      </c>
      <c r="C68" s="110" t="s">
        <v>510</v>
      </c>
      <c r="D68" s="110">
        <v>2</v>
      </c>
      <c r="E68" s="110">
        <v>0</v>
      </c>
      <c r="F68" s="110">
        <v>2015</v>
      </c>
      <c r="G68" s="111">
        <v>71.872100000000003</v>
      </c>
      <c r="H68" s="111">
        <v>12.272</v>
      </c>
      <c r="I68" s="111">
        <v>3.6143000000000001</v>
      </c>
      <c r="J68" s="109">
        <v>2015</v>
      </c>
      <c r="K68" s="112">
        <v>23260</v>
      </c>
      <c r="L68" s="111">
        <v>2.2018</v>
      </c>
      <c r="M68" s="109">
        <v>2014</v>
      </c>
      <c r="N68" s="112">
        <v>3048</v>
      </c>
      <c r="O68" s="111">
        <v>3.6057999999999999</v>
      </c>
      <c r="P68" s="109">
        <v>2016</v>
      </c>
      <c r="Q68" s="112">
        <v>14076</v>
      </c>
      <c r="R68" s="111">
        <v>71.841099999999997</v>
      </c>
      <c r="S68" s="111">
        <v>11.3476</v>
      </c>
      <c r="T68" s="111">
        <v>3.1276999999999999</v>
      </c>
      <c r="U68" s="112">
        <v>22710</v>
      </c>
      <c r="V68" s="111">
        <v>1.1694</v>
      </c>
      <c r="W68" s="112">
        <v>2217</v>
      </c>
      <c r="X68" s="111">
        <v>4.6829999999999998</v>
      </c>
      <c r="Y68" s="112">
        <v>12385</v>
      </c>
      <c r="Z68" s="111">
        <v>71.840900000000005</v>
      </c>
      <c r="AA68" s="111">
        <v>10.5045</v>
      </c>
      <c r="AB68" s="111">
        <v>2.9990999999999999</v>
      </c>
      <c r="AC68" s="112">
        <v>22216</v>
      </c>
      <c r="AD68" s="111">
        <v>1.0097</v>
      </c>
      <c r="AE68" s="112">
        <v>2033</v>
      </c>
      <c r="AF68" s="111">
        <v>4.5937000000000001</v>
      </c>
      <c r="AG68" s="112">
        <v>11677</v>
      </c>
    </row>
    <row r="69" spans="1:33" x14ac:dyDescent="0.2">
      <c r="A69">
        <v>51620160</v>
      </c>
      <c r="B69" s="110" t="s">
        <v>743</v>
      </c>
      <c r="C69" s="110" t="s">
        <v>512</v>
      </c>
      <c r="D69" s="110">
        <v>3</v>
      </c>
      <c r="E69" s="110">
        <v>0</v>
      </c>
      <c r="F69" s="110">
        <v>2015</v>
      </c>
      <c r="G69" s="111">
        <v>37.394599999999997</v>
      </c>
      <c r="H69" s="111">
        <v>13.535600000000001</v>
      </c>
      <c r="I69" s="111">
        <v>5.2366999999999999</v>
      </c>
      <c r="J69" s="109">
        <v>2015</v>
      </c>
      <c r="K69" s="112">
        <v>43286</v>
      </c>
      <c r="L69" s="111">
        <v>1.6154999999999999</v>
      </c>
      <c r="M69" s="109">
        <v>2014</v>
      </c>
      <c r="N69" s="112">
        <v>8407</v>
      </c>
      <c r="O69" s="111">
        <v>3.9802</v>
      </c>
      <c r="P69" s="109">
        <v>2016</v>
      </c>
      <c r="Q69" s="112">
        <v>25503</v>
      </c>
      <c r="R69" s="111">
        <v>37.396700000000003</v>
      </c>
      <c r="S69" s="111">
        <v>12.5421</v>
      </c>
      <c r="T69" s="111">
        <v>4.7480000000000002</v>
      </c>
      <c r="U69" s="112">
        <v>42158</v>
      </c>
      <c r="V69" s="111">
        <v>1.2097</v>
      </c>
      <c r="W69" s="112">
        <v>7343</v>
      </c>
      <c r="X69" s="111">
        <v>3.8534999999999999</v>
      </c>
      <c r="Y69" s="112">
        <v>24441</v>
      </c>
      <c r="Z69" s="111">
        <v>37.3964</v>
      </c>
      <c r="AA69" s="111">
        <v>11.9529</v>
      </c>
      <c r="AB69" s="111">
        <v>4.6355000000000004</v>
      </c>
      <c r="AC69" s="112">
        <v>41788</v>
      </c>
      <c r="AD69" s="111">
        <v>1.0694999999999999</v>
      </c>
      <c r="AE69" s="112">
        <v>6908</v>
      </c>
      <c r="AF69" s="111">
        <v>3.7179000000000002</v>
      </c>
      <c r="AG69" s="112">
        <v>23501</v>
      </c>
    </row>
    <row r="70" spans="1:33" x14ac:dyDescent="0.2">
      <c r="A70">
        <v>51620200</v>
      </c>
      <c r="B70" s="110" t="s">
        <v>744</v>
      </c>
      <c r="C70" s="110" t="s">
        <v>512</v>
      </c>
      <c r="D70" s="110">
        <v>3</v>
      </c>
      <c r="E70" s="110">
        <v>0</v>
      </c>
      <c r="F70" s="110">
        <v>2015</v>
      </c>
      <c r="G70" s="111">
        <v>55.256300000000003</v>
      </c>
      <c r="H70" s="111">
        <v>15.0915</v>
      </c>
      <c r="I70" s="111">
        <v>5.2953999999999999</v>
      </c>
      <c r="J70" s="109">
        <v>2015</v>
      </c>
      <c r="K70" s="112">
        <v>32922</v>
      </c>
      <c r="L70" s="111">
        <v>2.0901000000000001</v>
      </c>
      <c r="M70" s="109">
        <v>2014</v>
      </c>
      <c r="N70" s="112">
        <v>6453</v>
      </c>
      <c r="O70" s="111">
        <v>4.1379000000000001</v>
      </c>
      <c r="P70" s="109">
        <v>2016</v>
      </c>
      <c r="Q70" s="112">
        <v>20625</v>
      </c>
      <c r="R70" s="111">
        <v>55.258800000000001</v>
      </c>
      <c r="S70" s="111">
        <v>13.7698</v>
      </c>
      <c r="T70" s="111">
        <v>4.6399999999999997</v>
      </c>
      <c r="U70" s="112">
        <v>33782</v>
      </c>
      <c r="V70" s="111">
        <v>1.7528999999999999</v>
      </c>
      <c r="W70" s="112">
        <v>6018</v>
      </c>
      <c r="X70" s="111">
        <v>3.9499</v>
      </c>
      <c r="Y70" s="112">
        <v>18506</v>
      </c>
      <c r="Z70" s="111">
        <v>55.2592</v>
      </c>
      <c r="AA70" s="111">
        <v>12.3934</v>
      </c>
      <c r="AB70" s="111">
        <v>4.3487</v>
      </c>
      <c r="AC70" s="112">
        <v>31740</v>
      </c>
      <c r="AD70" s="111">
        <v>1.6417999999999999</v>
      </c>
      <c r="AE70" s="112">
        <v>5679</v>
      </c>
      <c r="AF70" s="111">
        <v>3.7496999999999998</v>
      </c>
      <c r="AG70" s="112">
        <v>16303</v>
      </c>
    </row>
    <row r="71" spans="1:33" x14ac:dyDescent="0.2">
      <c r="A71">
        <v>51620220</v>
      </c>
      <c r="B71" s="110" t="s">
        <v>745</v>
      </c>
      <c r="C71" s="110" t="s">
        <v>512</v>
      </c>
      <c r="D71" s="110">
        <v>3</v>
      </c>
      <c r="E71" s="110">
        <v>0</v>
      </c>
      <c r="F71" s="110">
        <v>2015</v>
      </c>
      <c r="G71" s="111">
        <v>64.394599999999997</v>
      </c>
      <c r="H71" s="111">
        <v>20.978899999999999</v>
      </c>
      <c r="I71" s="111">
        <v>8.4518000000000004</v>
      </c>
      <c r="J71" s="109">
        <v>2015</v>
      </c>
      <c r="K71" s="112">
        <v>54892</v>
      </c>
      <c r="L71" s="111">
        <v>2.1793</v>
      </c>
      <c r="M71" s="109">
        <v>2014</v>
      </c>
      <c r="N71" s="112">
        <v>13058</v>
      </c>
      <c r="O71" s="111">
        <v>5.8418999999999999</v>
      </c>
      <c r="P71" s="109">
        <v>2016</v>
      </c>
      <c r="Q71" s="112">
        <v>35131</v>
      </c>
      <c r="R71" s="111">
        <v>64.387600000000006</v>
      </c>
      <c r="S71" s="111">
        <v>18.942499999999999</v>
      </c>
      <c r="T71" s="111">
        <v>7.6460999999999997</v>
      </c>
      <c r="U71" s="112">
        <v>55175</v>
      </c>
      <c r="V71" s="111">
        <v>1.9121999999999999</v>
      </c>
      <c r="W71" s="112">
        <v>9763</v>
      </c>
      <c r="X71" s="111">
        <v>4.9779999999999998</v>
      </c>
      <c r="Y71" s="112">
        <v>30779</v>
      </c>
      <c r="Z71" s="111">
        <v>64.496099999999998</v>
      </c>
      <c r="AA71" s="111">
        <v>17.352</v>
      </c>
      <c r="AB71" s="111">
        <v>7.3823999999999996</v>
      </c>
      <c r="AC71" s="112">
        <v>54206</v>
      </c>
      <c r="AD71" s="111">
        <v>1.659</v>
      </c>
      <c r="AE71" s="112">
        <v>9107</v>
      </c>
      <c r="AF71" s="111">
        <v>4.7074999999999996</v>
      </c>
      <c r="AG71" s="112">
        <v>28960</v>
      </c>
    </row>
    <row r="72" spans="1:33" x14ac:dyDescent="0.2">
      <c r="A72">
        <v>51620240</v>
      </c>
      <c r="B72" s="110" t="s">
        <v>746</v>
      </c>
      <c r="C72" s="110" t="s">
        <v>508</v>
      </c>
      <c r="D72" s="110">
        <v>6</v>
      </c>
      <c r="E72" s="110">
        <v>0</v>
      </c>
      <c r="F72" s="110">
        <v>2015</v>
      </c>
      <c r="G72" s="111">
        <v>99.5214</v>
      </c>
      <c r="H72" s="111">
        <v>50.879100000000001</v>
      </c>
      <c r="I72" s="111">
        <v>13.663399999999999</v>
      </c>
      <c r="J72" s="109">
        <v>2015</v>
      </c>
      <c r="K72" s="112">
        <v>155414</v>
      </c>
      <c r="L72" s="111">
        <v>10.6424</v>
      </c>
      <c r="M72" s="109">
        <v>2014</v>
      </c>
      <c r="N72" s="112">
        <v>66133</v>
      </c>
      <c r="O72" s="111">
        <v>12.9338</v>
      </c>
      <c r="P72" s="109">
        <v>2016</v>
      </c>
      <c r="Q72" s="112">
        <v>83892</v>
      </c>
      <c r="R72" s="111">
        <v>99.481899999999996</v>
      </c>
      <c r="S72" s="111">
        <v>46.112499999999997</v>
      </c>
      <c r="T72" s="111">
        <v>12.1257</v>
      </c>
      <c r="U72" s="112">
        <v>150013</v>
      </c>
      <c r="V72" s="111">
        <v>9.0655999999999999</v>
      </c>
      <c r="W72" s="112">
        <v>62710</v>
      </c>
      <c r="X72" s="111">
        <v>12.2552</v>
      </c>
      <c r="Y72" s="112">
        <v>85121</v>
      </c>
      <c r="Z72" s="111">
        <v>99.478200000000001</v>
      </c>
      <c r="AA72" s="111">
        <v>44.083199999999998</v>
      </c>
      <c r="AB72" s="111">
        <v>11.904299999999999</v>
      </c>
      <c r="AC72" s="112">
        <v>148796</v>
      </c>
      <c r="AD72" s="111">
        <v>8.0325000000000006</v>
      </c>
      <c r="AE72" s="112">
        <v>63183</v>
      </c>
      <c r="AF72" s="111">
        <v>12.1172</v>
      </c>
      <c r="AG72" s="112">
        <v>79663</v>
      </c>
    </row>
    <row r="73" spans="1:33" x14ac:dyDescent="0.2">
      <c r="A73">
        <v>51620280</v>
      </c>
      <c r="B73" s="110" t="s">
        <v>135</v>
      </c>
      <c r="C73" s="110" t="s">
        <v>510</v>
      </c>
      <c r="D73" s="110">
        <v>2</v>
      </c>
      <c r="E73" s="110">
        <v>0</v>
      </c>
      <c r="F73" s="110">
        <v>2015</v>
      </c>
      <c r="G73" s="111">
        <v>60.078600000000002</v>
      </c>
      <c r="H73" s="111">
        <v>8.3658999999999999</v>
      </c>
      <c r="I73" s="111">
        <v>2.2753000000000001</v>
      </c>
      <c r="J73" s="109">
        <v>2015</v>
      </c>
      <c r="K73" s="112">
        <v>13137</v>
      </c>
      <c r="L73" s="111">
        <v>1.228</v>
      </c>
      <c r="M73" s="109">
        <v>2014</v>
      </c>
      <c r="N73" s="112">
        <v>1462</v>
      </c>
      <c r="O73" s="111">
        <v>3.1291000000000002</v>
      </c>
      <c r="P73" s="109">
        <v>2016</v>
      </c>
      <c r="Q73" s="112">
        <v>8340</v>
      </c>
      <c r="R73" s="111">
        <v>60.076700000000002</v>
      </c>
      <c r="S73" s="111">
        <v>6.6632999999999996</v>
      </c>
      <c r="T73" s="111">
        <v>1.9378</v>
      </c>
      <c r="U73" s="112">
        <v>12382</v>
      </c>
      <c r="V73" s="111">
        <v>0.85460000000000003</v>
      </c>
      <c r="W73" s="112">
        <v>1036</v>
      </c>
      <c r="X73" s="111">
        <v>2.9906999999999999</v>
      </c>
      <c r="Y73" s="112">
        <v>7144</v>
      </c>
      <c r="Z73" s="111">
        <v>60.078099999999999</v>
      </c>
      <c r="AA73" s="111">
        <v>6.4943</v>
      </c>
      <c r="AB73" s="111">
        <v>1.8357000000000001</v>
      </c>
      <c r="AC73" s="112">
        <v>12151</v>
      </c>
      <c r="AD73" s="111">
        <v>0.8347</v>
      </c>
      <c r="AE73" s="112">
        <v>1030</v>
      </c>
      <c r="AF73" s="111">
        <v>2.9824999999999999</v>
      </c>
      <c r="AG73" s="112">
        <v>6727</v>
      </c>
    </row>
    <row r="74" spans="1:33" x14ac:dyDescent="0.2">
      <c r="A74">
        <v>51660000</v>
      </c>
      <c r="B74" s="110" t="s">
        <v>514</v>
      </c>
      <c r="C74" s="110" t="s">
        <v>700</v>
      </c>
      <c r="D74" s="110">
        <v>0</v>
      </c>
      <c r="E74" s="110">
        <v>3</v>
      </c>
      <c r="F74" s="110">
        <v>2015</v>
      </c>
      <c r="G74" s="111">
        <v>563.27760000000001</v>
      </c>
      <c r="H74" s="111">
        <v>145.2535</v>
      </c>
      <c r="I74" s="111">
        <v>44.987099999999998</v>
      </c>
      <c r="J74" s="109">
        <v>2015</v>
      </c>
      <c r="K74" s="112">
        <v>297661</v>
      </c>
      <c r="L74" s="111">
        <v>26.6221</v>
      </c>
      <c r="M74" s="109">
        <v>2014</v>
      </c>
      <c r="N74" s="112">
        <v>83975</v>
      </c>
      <c r="O74" s="111">
        <v>43.298200000000001</v>
      </c>
      <c r="P74" s="109">
        <v>2016</v>
      </c>
      <c r="Q74" s="112">
        <v>177719</v>
      </c>
      <c r="R74" s="111">
        <v>563.29330000000004</v>
      </c>
      <c r="S74" s="111">
        <v>133.51769999999999</v>
      </c>
      <c r="T74" s="111">
        <v>39.813600000000001</v>
      </c>
      <c r="U74" s="112">
        <v>300842</v>
      </c>
      <c r="V74" s="111">
        <v>23.159099999999999</v>
      </c>
      <c r="W74" s="112">
        <v>83994</v>
      </c>
      <c r="X74" s="111">
        <v>42.107999999999997</v>
      </c>
      <c r="Y74" s="112">
        <v>163632</v>
      </c>
      <c r="Z74" s="111">
        <v>563.26160000000004</v>
      </c>
      <c r="AA74" s="111">
        <v>123.1645</v>
      </c>
      <c r="AB74" s="111">
        <v>35.7652</v>
      </c>
      <c r="AC74" s="112">
        <v>288450</v>
      </c>
      <c r="AD74" s="111">
        <v>21.611599999999999</v>
      </c>
      <c r="AE74" s="112">
        <v>81743</v>
      </c>
      <c r="AF74" s="111">
        <v>39.839199999999998</v>
      </c>
      <c r="AG74" s="112">
        <v>149522</v>
      </c>
    </row>
    <row r="75" spans="1:33" x14ac:dyDescent="0.2">
      <c r="A75">
        <v>51660040</v>
      </c>
      <c r="B75" s="110" t="s">
        <v>137</v>
      </c>
      <c r="C75" s="110" t="s">
        <v>510</v>
      </c>
      <c r="D75" s="110">
        <v>2</v>
      </c>
      <c r="E75" s="110">
        <v>0</v>
      </c>
      <c r="F75" s="110">
        <v>2015</v>
      </c>
      <c r="G75" s="111">
        <v>61.201599999999999</v>
      </c>
      <c r="H75" s="111">
        <v>10.170400000000001</v>
      </c>
      <c r="I75" s="111">
        <v>3.1128999999999998</v>
      </c>
      <c r="J75" s="109">
        <v>2015</v>
      </c>
      <c r="K75" s="112">
        <v>15648</v>
      </c>
      <c r="L75" s="111">
        <v>2.1305000000000001</v>
      </c>
      <c r="M75" s="109">
        <v>2014</v>
      </c>
      <c r="N75" s="112">
        <v>4175</v>
      </c>
      <c r="O75" s="111">
        <v>3.3839999999999999</v>
      </c>
      <c r="P75" s="109">
        <v>2016</v>
      </c>
      <c r="Q75" s="112">
        <v>9992</v>
      </c>
      <c r="R75" s="111">
        <v>61.2547</v>
      </c>
      <c r="S75" s="111">
        <v>9.9931999999999999</v>
      </c>
      <c r="T75" s="111">
        <v>2.7349999999999999</v>
      </c>
      <c r="U75" s="112">
        <v>15863</v>
      </c>
      <c r="V75" s="111">
        <v>1.7154</v>
      </c>
      <c r="W75" s="112">
        <v>3398</v>
      </c>
      <c r="X75" s="111">
        <v>3.8654999999999999</v>
      </c>
      <c r="Y75" s="112">
        <v>8955</v>
      </c>
      <c r="Z75" s="111">
        <v>61.230499999999999</v>
      </c>
      <c r="AA75" s="111">
        <v>8.7325999999999997</v>
      </c>
      <c r="AB75" s="111">
        <v>2.5171999999999999</v>
      </c>
      <c r="AC75" s="112">
        <v>14929</v>
      </c>
      <c r="AD75" s="111">
        <v>1.8633999999999999</v>
      </c>
      <c r="AE75" s="112">
        <v>2783</v>
      </c>
      <c r="AF75" s="111">
        <v>2.8408000000000002</v>
      </c>
      <c r="AG75" s="112">
        <v>8028</v>
      </c>
    </row>
    <row r="76" spans="1:33" x14ac:dyDescent="0.2">
      <c r="A76">
        <v>51660080</v>
      </c>
      <c r="B76" s="110" t="s">
        <v>139</v>
      </c>
      <c r="C76" s="110" t="s">
        <v>510</v>
      </c>
      <c r="D76" s="110">
        <v>2</v>
      </c>
      <c r="E76" s="110">
        <v>0</v>
      </c>
      <c r="F76" s="110">
        <v>2015</v>
      </c>
      <c r="G76" s="111">
        <v>30.978100000000001</v>
      </c>
      <c r="H76" s="111">
        <v>7.8231000000000002</v>
      </c>
      <c r="I76" s="111">
        <v>2.5124</v>
      </c>
      <c r="J76" s="109">
        <v>2015</v>
      </c>
      <c r="K76" s="112">
        <v>14914</v>
      </c>
      <c r="L76" s="111">
        <v>1.3687</v>
      </c>
      <c r="M76" s="109">
        <v>2014</v>
      </c>
      <c r="N76" s="112">
        <v>3580</v>
      </c>
      <c r="O76" s="111">
        <v>2.2959000000000001</v>
      </c>
      <c r="P76" s="109">
        <v>2016</v>
      </c>
      <c r="Q76" s="112">
        <v>9265</v>
      </c>
      <c r="R76" s="111">
        <v>30.978400000000001</v>
      </c>
      <c r="S76" s="111">
        <v>7.2111000000000001</v>
      </c>
      <c r="T76" s="111">
        <v>2.3003999999999998</v>
      </c>
      <c r="U76" s="112">
        <v>15945</v>
      </c>
      <c r="V76" s="111">
        <v>1.1033999999999999</v>
      </c>
      <c r="W76" s="112">
        <v>5197</v>
      </c>
      <c r="X76" s="111">
        <v>2.2481</v>
      </c>
      <c r="Y76" s="112">
        <v>8471</v>
      </c>
      <c r="Z76" s="111">
        <v>30.979399999999998</v>
      </c>
      <c r="AA76" s="111">
        <v>6.8014999999999999</v>
      </c>
      <c r="AB76" s="111">
        <v>2.1444000000000001</v>
      </c>
      <c r="AC76" s="112">
        <v>15447</v>
      </c>
      <c r="AD76" s="111">
        <v>1.0378000000000001</v>
      </c>
      <c r="AE76" s="112">
        <v>4526</v>
      </c>
      <c r="AF76" s="111">
        <v>2.1920999999999999</v>
      </c>
      <c r="AG76" s="112">
        <v>7699</v>
      </c>
    </row>
    <row r="77" spans="1:33" x14ac:dyDescent="0.2">
      <c r="A77">
        <v>51660120</v>
      </c>
      <c r="B77" s="110" t="s">
        <v>747</v>
      </c>
      <c r="C77" s="110" t="s">
        <v>512</v>
      </c>
      <c r="D77" s="110">
        <v>3</v>
      </c>
      <c r="E77" s="110">
        <v>0</v>
      </c>
      <c r="F77" s="110">
        <v>2015</v>
      </c>
      <c r="G77" s="111">
        <v>68.797799999999995</v>
      </c>
      <c r="H77" s="111">
        <v>16.702000000000002</v>
      </c>
      <c r="I77" s="111">
        <v>5.1577999999999999</v>
      </c>
      <c r="J77" s="109">
        <v>2015</v>
      </c>
      <c r="K77" s="112">
        <v>34837</v>
      </c>
      <c r="L77" s="111">
        <v>3.7082999999999999</v>
      </c>
      <c r="M77" s="109">
        <v>2014</v>
      </c>
      <c r="N77" s="112">
        <v>12682</v>
      </c>
      <c r="O77" s="111">
        <v>4.6482999999999999</v>
      </c>
      <c r="P77" s="109">
        <v>2016</v>
      </c>
      <c r="Q77" s="112">
        <v>21135</v>
      </c>
      <c r="R77" s="111">
        <v>68.811599999999999</v>
      </c>
      <c r="S77" s="111">
        <v>14.9396</v>
      </c>
      <c r="T77" s="111">
        <v>4.2572999999999999</v>
      </c>
      <c r="U77" s="112">
        <v>36019</v>
      </c>
      <c r="V77" s="111">
        <v>3.0688</v>
      </c>
      <c r="W77" s="112">
        <v>11462</v>
      </c>
      <c r="X77" s="111">
        <v>4.3726000000000003</v>
      </c>
      <c r="Y77" s="112">
        <v>19452</v>
      </c>
      <c r="Z77" s="111">
        <v>68.805899999999994</v>
      </c>
      <c r="AA77" s="111">
        <v>14.250299999999999</v>
      </c>
      <c r="AB77" s="111">
        <v>4.0974000000000004</v>
      </c>
      <c r="AC77" s="112">
        <v>36093</v>
      </c>
      <c r="AD77" s="111">
        <v>2.8353999999999999</v>
      </c>
      <c r="AE77" s="112">
        <v>11151</v>
      </c>
      <c r="AF77" s="111">
        <v>4.3566000000000003</v>
      </c>
      <c r="AG77" s="112">
        <v>18286</v>
      </c>
    </row>
    <row r="78" spans="1:33" x14ac:dyDescent="0.2">
      <c r="A78">
        <v>51660160</v>
      </c>
      <c r="B78" s="110" t="s">
        <v>748</v>
      </c>
      <c r="C78" s="110" t="s">
        <v>510</v>
      </c>
      <c r="D78" s="110">
        <v>3</v>
      </c>
      <c r="E78" s="110">
        <v>0</v>
      </c>
      <c r="F78" s="110">
        <v>2015</v>
      </c>
      <c r="G78" s="111">
        <v>83.873699999999999</v>
      </c>
      <c r="H78" s="111">
        <v>21.843299999999999</v>
      </c>
      <c r="I78" s="111">
        <v>6.6338999999999997</v>
      </c>
      <c r="J78" s="109">
        <v>2015</v>
      </c>
      <c r="K78" s="112">
        <v>41964</v>
      </c>
      <c r="L78" s="111">
        <v>4.4991000000000003</v>
      </c>
      <c r="M78" s="109">
        <v>2014</v>
      </c>
      <c r="N78" s="112">
        <v>10739</v>
      </c>
      <c r="O78" s="111">
        <v>6.1196000000000002</v>
      </c>
      <c r="P78" s="109">
        <v>2016</v>
      </c>
      <c r="Q78" s="112">
        <v>24678</v>
      </c>
      <c r="R78" s="111">
        <v>83.859399999999994</v>
      </c>
      <c r="S78" s="111">
        <v>20.512499999999999</v>
      </c>
      <c r="T78" s="111">
        <v>5.8487999999999998</v>
      </c>
      <c r="U78" s="112">
        <v>41871</v>
      </c>
      <c r="V78" s="111">
        <v>4.1315999999999997</v>
      </c>
      <c r="W78" s="112">
        <v>11275</v>
      </c>
      <c r="X78" s="111">
        <v>5.6981999999999999</v>
      </c>
      <c r="Y78" s="112">
        <v>22837</v>
      </c>
      <c r="Z78" s="111">
        <v>83.8596</v>
      </c>
      <c r="AA78" s="111">
        <v>18.7973</v>
      </c>
      <c r="AB78" s="111">
        <v>5.3754</v>
      </c>
      <c r="AC78" s="112">
        <v>40348</v>
      </c>
      <c r="AD78" s="111">
        <v>3.7330000000000001</v>
      </c>
      <c r="AE78" s="112">
        <v>11286</v>
      </c>
      <c r="AF78" s="111">
        <v>5.6685999999999996</v>
      </c>
      <c r="AG78" s="112">
        <v>21226</v>
      </c>
    </row>
    <row r="79" spans="1:33" x14ac:dyDescent="0.2">
      <c r="A79">
        <v>51660200</v>
      </c>
      <c r="B79" s="110" t="s">
        <v>140</v>
      </c>
      <c r="C79" s="110" t="s">
        <v>510</v>
      </c>
      <c r="D79" s="110">
        <v>2</v>
      </c>
      <c r="E79" s="110">
        <v>0</v>
      </c>
      <c r="F79" s="110">
        <v>2015</v>
      </c>
      <c r="G79" s="111">
        <v>67.070899999999995</v>
      </c>
      <c r="H79" s="111">
        <v>15.1568</v>
      </c>
      <c r="I79" s="111">
        <v>3.5585</v>
      </c>
      <c r="J79" s="109">
        <v>2015</v>
      </c>
      <c r="K79" s="112">
        <v>15184</v>
      </c>
      <c r="L79" s="111">
        <v>1.1335</v>
      </c>
      <c r="M79" s="109">
        <v>2014</v>
      </c>
      <c r="N79" s="112">
        <v>2361</v>
      </c>
      <c r="O79" s="111">
        <v>6.7537000000000003</v>
      </c>
      <c r="P79" s="109">
        <v>2016</v>
      </c>
      <c r="Q79" s="112">
        <v>9781</v>
      </c>
      <c r="R79" s="111">
        <v>67.069999999999993</v>
      </c>
      <c r="S79" s="111">
        <v>12.9512</v>
      </c>
      <c r="T79" s="111">
        <v>3.3065000000000002</v>
      </c>
      <c r="U79" s="112">
        <v>14190</v>
      </c>
      <c r="V79" s="111">
        <v>0.97699999999999998</v>
      </c>
      <c r="W79" s="112">
        <v>1878</v>
      </c>
      <c r="X79" s="111">
        <v>6.4317000000000002</v>
      </c>
      <c r="Y79" s="112">
        <v>8132</v>
      </c>
      <c r="Z79" s="111">
        <v>67.070099999999996</v>
      </c>
      <c r="AA79" s="111">
        <v>11.966200000000001</v>
      </c>
      <c r="AB79" s="111">
        <v>2.8182999999999998</v>
      </c>
      <c r="AC79" s="112">
        <v>12862</v>
      </c>
      <c r="AD79" s="111">
        <v>0.93400000000000005</v>
      </c>
      <c r="AE79" s="112">
        <v>1787</v>
      </c>
      <c r="AF79" s="111">
        <v>6.2662000000000004</v>
      </c>
      <c r="AG79" s="112">
        <v>7134</v>
      </c>
    </row>
    <row r="80" spans="1:33" x14ac:dyDescent="0.2">
      <c r="A80">
        <v>51660240</v>
      </c>
      <c r="B80" s="110" t="s">
        <v>141</v>
      </c>
      <c r="C80" s="110" t="s">
        <v>510</v>
      </c>
      <c r="D80" s="110">
        <v>2</v>
      </c>
      <c r="E80" s="110">
        <v>0</v>
      </c>
      <c r="F80" s="110">
        <v>2015</v>
      </c>
      <c r="G80" s="111">
        <v>48.108899999999998</v>
      </c>
      <c r="H80" s="111">
        <v>10.089700000000001</v>
      </c>
      <c r="I80" s="111">
        <v>3.3971</v>
      </c>
      <c r="J80" s="109">
        <v>2015</v>
      </c>
      <c r="K80" s="112">
        <v>19139</v>
      </c>
      <c r="L80" s="111">
        <v>1.7326999999999999</v>
      </c>
      <c r="M80" s="109">
        <v>2014</v>
      </c>
      <c r="N80" s="112">
        <v>3728</v>
      </c>
      <c r="O80" s="111">
        <v>3.3098000000000001</v>
      </c>
      <c r="P80" s="109">
        <v>2016</v>
      </c>
      <c r="Q80" s="112">
        <v>11715</v>
      </c>
      <c r="R80" s="111">
        <v>48.108499999999999</v>
      </c>
      <c r="S80" s="111">
        <v>9.5806000000000004</v>
      </c>
      <c r="T80" s="111">
        <v>2.9874000000000001</v>
      </c>
      <c r="U80" s="112">
        <v>19177</v>
      </c>
      <c r="V80" s="111">
        <v>1.6951000000000001</v>
      </c>
      <c r="W80" s="112">
        <v>3902</v>
      </c>
      <c r="X80" s="111">
        <v>3.1564000000000001</v>
      </c>
      <c r="Y80" s="112">
        <v>10478</v>
      </c>
      <c r="Z80" s="111">
        <v>48.108400000000003</v>
      </c>
      <c r="AA80" s="111">
        <v>9.0876000000000001</v>
      </c>
      <c r="AB80" s="111">
        <v>2.5173000000000001</v>
      </c>
      <c r="AC80" s="112">
        <v>17116</v>
      </c>
      <c r="AD80" s="111">
        <v>1.6795</v>
      </c>
      <c r="AE80" s="112">
        <v>3697</v>
      </c>
      <c r="AF80" s="111">
        <v>3.0623</v>
      </c>
      <c r="AG80" s="112">
        <v>8771</v>
      </c>
    </row>
    <row r="81" spans="1:33" x14ac:dyDescent="0.2">
      <c r="A81">
        <v>51660280</v>
      </c>
      <c r="B81" s="110" t="s">
        <v>749</v>
      </c>
      <c r="C81" s="110" t="s">
        <v>512</v>
      </c>
      <c r="D81" s="110">
        <v>3</v>
      </c>
      <c r="E81" s="110">
        <v>0</v>
      </c>
      <c r="F81" s="110">
        <v>2015</v>
      </c>
      <c r="G81" s="111">
        <v>44.342700000000001</v>
      </c>
      <c r="H81" s="111">
        <v>10.956899999999999</v>
      </c>
      <c r="I81" s="111">
        <v>4.0397999999999996</v>
      </c>
      <c r="J81" s="109">
        <v>2015</v>
      </c>
      <c r="K81" s="112">
        <v>29296</v>
      </c>
      <c r="L81" s="111">
        <v>2.2465000000000002</v>
      </c>
      <c r="M81" s="109">
        <v>2014</v>
      </c>
      <c r="N81" s="112">
        <v>7300</v>
      </c>
      <c r="O81" s="111">
        <v>2.7370000000000001</v>
      </c>
      <c r="P81" s="109">
        <v>2016</v>
      </c>
      <c r="Q81" s="112">
        <v>17548</v>
      </c>
      <c r="R81" s="111">
        <v>44.321300000000001</v>
      </c>
      <c r="S81" s="111">
        <v>9.7652999999999999</v>
      </c>
      <c r="T81" s="111">
        <v>3.5049000000000001</v>
      </c>
      <c r="U81" s="112">
        <v>30347</v>
      </c>
      <c r="V81" s="111">
        <v>1.9894000000000001</v>
      </c>
      <c r="W81" s="112">
        <v>5773</v>
      </c>
      <c r="X81" s="111">
        <v>2.5699000000000001</v>
      </c>
      <c r="Y81" s="112">
        <v>16823</v>
      </c>
      <c r="Z81" s="111">
        <v>44.3262</v>
      </c>
      <c r="AA81" s="111">
        <v>9.4199000000000002</v>
      </c>
      <c r="AB81" s="111">
        <v>3.2469000000000001</v>
      </c>
      <c r="AC81" s="112">
        <v>28385</v>
      </c>
      <c r="AD81" s="111">
        <v>1.8401000000000001</v>
      </c>
      <c r="AE81" s="112">
        <v>5566</v>
      </c>
      <c r="AF81" s="111">
        <v>2.5388000000000002</v>
      </c>
      <c r="AG81" s="112">
        <v>14582</v>
      </c>
    </row>
    <row r="82" spans="1:33" x14ac:dyDescent="0.2">
      <c r="A82">
        <v>51660320</v>
      </c>
      <c r="B82" s="110" t="s">
        <v>750</v>
      </c>
      <c r="C82" s="110" t="s">
        <v>512</v>
      </c>
      <c r="D82" s="110">
        <v>4</v>
      </c>
      <c r="E82" s="110">
        <v>0</v>
      </c>
      <c r="F82" s="110">
        <v>2015</v>
      </c>
      <c r="G82" s="111">
        <v>91.103300000000004</v>
      </c>
      <c r="H82" s="111">
        <v>30.107199999999999</v>
      </c>
      <c r="I82" s="111">
        <v>9.5281000000000002</v>
      </c>
      <c r="J82" s="109">
        <v>2015</v>
      </c>
      <c r="K82" s="112">
        <v>75931</v>
      </c>
      <c r="L82" s="111">
        <v>5.6384999999999996</v>
      </c>
      <c r="M82" s="109">
        <v>2014</v>
      </c>
      <c r="N82" s="112">
        <v>24455</v>
      </c>
      <c r="O82" s="111">
        <v>8.0342000000000002</v>
      </c>
      <c r="P82" s="109">
        <v>2016</v>
      </c>
      <c r="Q82" s="112">
        <v>41676</v>
      </c>
      <c r="R82" s="111">
        <v>91.072000000000003</v>
      </c>
      <c r="S82" s="111">
        <v>28.268599999999999</v>
      </c>
      <c r="T82" s="111">
        <v>8.6301000000000005</v>
      </c>
      <c r="U82" s="112">
        <v>77130</v>
      </c>
      <c r="V82" s="111">
        <v>5.0708000000000002</v>
      </c>
      <c r="W82" s="112">
        <v>28082</v>
      </c>
      <c r="X82" s="111">
        <v>7.8666</v>
      </c>
      <c r="Y82" s="112">
        <v>40472</v>
      </c>
      <c r="Z82" s="111">
        <v>91.067400000000006</v>
      </c>
      <c r="AA82" s="111">
        <v>26.601600000000001</v>
      </c>
      <c r="AB82" s="111">
        <v>7.8093000000000004</v>
      </c>
      <c r="AC82" s="112">
        <v>77338</v>
      </c>
      <c r="AD82" s="111">
        <v>4.7233000000000001</v>
      </c>
      <c r="AE82" s="112">
        <v>29690</v>
      </c>
      <c r="AF82" s="111">
        <v>7.8394000000000004</v>
      </c>
      <c r="AG82" s="112">
        <v>38749</v>
      </c>
    </row>
    <row r="83" spans="1:33" x14ac:dyDescent="0.2">
      <c r="A83">
        <v>51660360</v>
      </c>
      <c r="B83" s="110" t="s">
        <v>751</v>
      </c>
      <c r="C83" s="110" t="s">
        <v>512</v>
      </c>
      <c r="D83" s="110">
        <v>3</v>
      </c>
      <c r="E83" s="110">
        <v>0</v>
      </c>
      <c r="F83" s="110">
        <v>2015</v>
      </c>
      <c r="G83" s="111">
        <v>67.800600000000003</v>
      </c>
      <c r="H83" s="111">
        <v>22.4041</v>
      </c>
      <c r="I83" s="111">
        <v>7.0465999999999998</v>
      </c>
      <c r="J83" s="109">
        <v>2015</v>
      </c>
      <c r="K83" s="112">
        <v>50748</v>
      </c>
      <c r="L83" s="111">
        <v>4.1642999999999999</v>
      </c>
      <c r="M83" s="109">
        <v>2014</v>
      </c>
      <c r="N83" s="112">
        <v>14955</v>
      </c>
      <c r="O83" s="111">
        <v>6.0156999999999998</v>
      </c>
      <c r="P83" s="109">
        <v>2016</v>
      </c>
      <c r="Q83" s="112">
        <v>31929</v>
      </c>
      <c r="R83" s="111">
        <v>67.817400000000006</v>
      </c>
      <c r="S83" s="111">
        <v>20.2956</v>
      </c>
      <c r="T83" s="111">
        <v>6.2431999999999999</v>
      </c>
      <c r="U83" s="112">
        <v>50300</v>
      </c>
      <c r="V83" s="111">
        <v>3.4076</v>
      </c>
      <c r="W83" s="112">
        <v>13027</v>
      </c>
      <c r="X83" s="111">
        <v>5.899</v>
      </c>
      <c r="Y83" s="112">
        <v>28010</v>
      </c>
      <c r="Z83" s="111">
        <v>67.814099999999996</v>
      </c>
      <c r="AA83" s="111">
        <v>17.5075</v>
      </c>
      <c r="AB83" s="111">
        <v>5.2389999999999999</v>
      </c>
      <c r="AC83" s="112">
        <v>45932</v>
      </c>
      <c r="AD83" s="111">
        <v>2.9651000000000001</v>
      </c>
      <c r="AE83" s="112">
        <v>11257</v>
      </c>
      <c r="AF83" s="111">
        <v>5.0743999999999998</v>
      </c>
      <c r="AG83" s="112">
        <v>25031</v>
      </c>
    </row>
    <row r="84" spans="1:33" x14ac:dyDescent="0.2">
      <c r="A84">
        <v>51700000</v>
      </c>
      <c r="B84" s="110" t="s">
        <v>515</v>
      </c>
      <c r="C84" s="110" t="s">
        <v>700</v>
      </c>
      <c r="D84" s="110">
        <v>0</v>
      </c>
      <c r="E84" s="110">
        <v>5</v>
      </c>
      <c r="F84" s="110">
        <v>2015</v>
      </c>
      <c r="G84" s="111">
        <v>1042.8027999999999</v>
      </c>
      <c r="H84" s="111">
        <v>241.68950000000001</v>
      </c>
      <c r="I84" s="111">
        <v>65.8279</v>
      </c>
      <c r="J84" s="109">
        <v>2015</v>
      </c>
      <c r="K84" s="112">
        <v>462664</v>
      </c>
      <c r="L84" s="111">
        <v>46.001899999999999</v>
      </c>
      <c r="M84" s="109">
        <v>2014</v>
      </c>
      <c r="N84" s="112">
        <v>126106</v>
      </c>
      <c r="O84" s="111">
        <v>77.7209</v>
      </c>
      <c r="P84" s="109">
        <v>2016</v>
      </c>
      <c r="Q84" s="112">
        <v>271909</v>
      </c>
      <c r="R84" s="111">
        <v>1042.3798999999999</v>
      </c>
      <c r="S84" s="111">
        <v>210.20009999999999</v>
      </c>
      <c r="T84" s="111">
        <v>59.016399999999997</v>
      </c>
      <c r="U84" s="112">
        <v>474390</v>
      </c>
      <c r="V84" s="111">
        <v>46.561999999999998</v>
      </c>
      <c r="W84" s="112">
        <v>117954</v>
      </c>
      <c r="X84" s="111">
        <v>61.589399999999998</v>
      </c>
      <c r="Y84" s="112">
        <v>250161</v>
      </c>
      <c r="Z84" s="111">
        <v>1042.3296</v>
      </c>
      <c r="AA84" s="111">
        <v>199.04580000000001</v>
      </c>
      <c r="AB84" s="111">
        <v>56.236800000000002</v>
      </c>
      <c r="AC84" s="112">
        <v>465454</v>
      </c>
      <c r="AD84" s="111">
        <v>42.402299999999997</v>
      </c>
      <c r="AE84" s="112">
        <v>117287</v>
      </c>
      <c r="AF84" s="111">
        <v>59.795900000000003</v>
      </c>
      <c r="AG84" s="112">
        <v>234465</v>
      </c>
    </row>
    <row r="85" spans="1:33" x14ac:dyDescent="0.2">
      <c r="A85">
        <v>51700040</v>
      </c>
      <c r="B85" s="110" t="s">
        <v>90</v>
      </c>
      <c r="C85" s="110" t="s">
        <v>510</v>
      </c>
      <c r="D85" s="110">
        <v>2</v>
      </c>
      <c r="E85" s="110">
        <v>0</v>
      </c>
      <c r="F85" s="110">
        <v>2015</v>
      </c>
      <c r="G85" s="111">
        <v>59.6006</v>
      </c>
      <c r="H85" s="111">
        <v>9.2888999999999999</v>
      </c>
      <c r="I85" s="111">
        <v>2.8725000000000001</v>
      </c>
      <c r="J85" s="109">
        <v>2015</v>
      </c>
      <c r="K85" s="112">
        <v>12798</v>
      </c>
      <c r="L85" s="111">
        <v>1.8304</v>
      </c>
      <c r="M85" s="109">
        <v>2014</v>
      </c>
      <c r="N85" s="112">
        <v>3662</v>
      </c>
      <c r="O85" s="111">
        <v>2.9458000000000002</v>
      </c>
      <c r="P85" s="109">
        <v>2016</v>
      </c>
      <c r="Q85" s="112">
        <v>8582</v>
      </c>
      <c r="R85" s="111">
        <v>59.550699999999999</v>
      </c>
      <c r="S85" s="111">
        <v>8.0719999999999992</v>
      </c>
      <c r="T85" s="111">
        <v>2.5346000000000002</v>
      </c>
      <c r="U85" s="112">
        <v>12596</v>
      </c>
      <c r="V85" s="111">
        <v>1.6356999999999999</v>
      </c>
      <c r="W85" s="112">
        <v>2893</v>
      </c>
      <c r="X85" s="111">
        <v>2.7227999999999999</v>
      </c>
      <c r="Y85" s="112">
        <v>7285</v>
      </c>
      <c r="Z85" s="111">
        <v>59.5411</v>
      </c>
      <c r="AA85" s="111">
        <v>6.8815999999999997</v>
      </c>
      <c r="AB85" s="111">
        <v>2.1583000000000001</v>
      </c>
      <c r="AC85" s="112">
        <v>12235</v>
      </c>
      <c r="AD85" s="111">
        <v>1.3479000000000001</v>
      </c>
      <c r="AE85" s="112">
        <v>2462</v>
      </c>
      <c r="AF85" s="111">
        <v>2.5015000000000001</v>
      </c>
      <c r="AG85" s="112">
        <v>6645</v>
      </c>
    </row>
    <row r="86" spans="1:33" x14ac:dyDescent="0.2">
      <c r="A86">
        <v>51700080</v>
      </c>
      <c r="B86" s="110" t="s">
        <v>752</v>
      </c>
      <c r="C86" s="110" t="s">
        <v>512</v>
      </c>
      <c r="D86" s="110">
        <v>4</v>
      </c>
      <c r="E86" s="110">
        <v>0</v>
      </c>
      <c r="F86" s="110">
        <v>2015</v>
      </c>
      <c r="G86" s="111">
        <v>47.657699999999998</v>
      </c>
      <c r="H86" s="111">
        <v>23.758299999999998</v>
      </c>
      <c r="I86" s="111">
        <v>7.9614000000000003</v>
      </c>
      <c r="J86" s="109">
        <v>2015</v>
      </c>
      <c r="K86" s="112">
        <v>67452</v>
      </c>
      <c r="L86" s="111">
        <v>4.5011999999999999</v>
      </c>
      <c r="M86" s="109">
        <v>2014</v>
      </c>
      <c r="N86" s="112">
        <v>17744</v>
      </c>
      <c r="O86" s="111">
        <v>5.7324999999999999</v>
      </c>
      <c r="P86" s="109">
        <v>2016</v>
      </c>
      <c r="Q86" s="112">
        <v>39280</v>
      </c>
      <c r="R86" s="111">
        <v>47.672800000000002</v>
      </c>
      <c r="S86" s="111">
        <v>22.125399999999999</v>
      </c>
      <c r="T86" s="111">
        <v>7.3319000000000001</v>
      </c>
      <c r="U86" s="112">
        <v>70714</v>
      </c>
      <c r="V86" s="111">
        <v>4.4325999999999999</v>
      </c>
      <c r="W86" s="112">
        <v>18989</v>
      </c>
      <c r="X86" s="111">
        <v>5.0846</v>
      </c>
      <c r="Y86" s="112">
        <v>36222</v>
      </c>
      <c r="Z86" s="111">
        <v>47.675800000000002</v>
      </c>
      <c r="AA86" s="111">
        <v>21.369599999999998</v>
      </c>
      <c r="AB86" s="111">
        <v>7.0926999999999998</v>
      </c>
      <c r="AC86" s="112">
        <v>69148</v>
      </c>
      <c r="AD86" s="111">
        <v>4.2847999999999997</v>
      </c>
      <c r="AE86" s="112">
        <v>19972</v>
      </c>
      <c r="AF86" s="111">
        <v>4.8967999999999998</v>
      </c>
      <c r="AG86" s="112">
        <v>33714</v>
      </c>
    </row>
    <row r="87" spans="1:33" x14ac:dyDescent="0.2">
      <c r="A87">
        <v>51700120</v>
      </c>
      <c r="B87" s="110" t="s">
        <v>753</v>
      </c>
      <c r="C87" s="110" t="s">
        <v>510</v>
      </c>
      <c r="D87" s="110">
        <v>3</v>
      </c>
      <c r="E87" s="110">
        <v>0</v>
      </c>
      <c r="F87" s="110">
        <v>2015</v>
      </c>
      <c r="G87" s="111">
        <v>164.53479999999999</v>
      </c>
      <c r="H87" s="111">
        <v>22.147400000000001</v>
      </c>
      <c r="I87" s="111">
        <v>4.7385999999999999</v>
      </c>
      <c r="J87" s="109">
        <v>2015</v>
      </c>
      <c r="K87" s="112">
        <v>26996</v>
      </c>
      <c r="L87" s="111">
        <v>5.5791000000000004</v>
      </c>
      <c r="M87" s="109">
        <v>2014</v>
      </c>
      <c r="N87" s="112">
        <v>6333</v>
      </c>
      <c r="O87" s="111">
        <v>8.6721000000000004</v>
      </c>
      <c r="P87" s="109">
        <v>2016</v>
      </c>
      <c r="Q87" s="112">
        <v>16575</v>
      </c>
      <c r="R87" s="111">
        <v>164.37119999999999</v>
      </c>
      <c r="S87" s="111">
        <v>20.011700000000001</v>
      </c>
      <c r="T87" s="111">
        <v>4.1108000000000002</v>
      </c>
      <c r="U87" s="112">
        <v>27161</v>
      </c>
      <c r="V87" s="111">
        <v>5.0285000000000002</v>
      </c>
      <c r="W87" s="112">
        <v>5738</v>
      </c>
      <c r="X87" s="111">
        <v>8.26</v>
      </c>
      <c r="Y87" s="112">
        <v>14948</v>
      </c>
      <c r="Z87" s="111">
        <v>164.36510000000001</v>
      </c>
      <c r="AA87" s="111">
        <v>19.364699999999999</v>
      </c>
      <c r="AB87" s="111">
        <v>3.8519000000000001</v>
      </c>
      <c r="AC87" s="112">
        <v>26480</v>
      </c>
      <c r="AD87" s="111">
        <v>4.7239000000000004</v>
      </c>
      <c r="AE87" s="112">
        <v>5454</v>
      </c>
      <c r="AF87" s="111">
        <v>8.1776999999999997</v>
      </c>
      <c r="AG87" s="112">
        <v>13878</v>
      </c>
    </row>
    <row r="88" spans="1:33" x14ac:dyDescent="0.2">
      <c r="A88">
        <v>51700160</v>
      </c>
      <c r="B88" s="110" t="s">
        <v>145</v>
      </c>
      <c r="C88" s="110" t="s">
        <v>510</v>
      </c>
      <c r="D88" s="110">
        <v>2</v>
      </c>
      <c r="E88" s="110">
        <v>0</v>
      </c>
      <c r="F88" s="110">
        <v>2015</v>
      </c>
      <c r="G88" s="111">
        <v>106.855</v>
      </c>
      <c r="H88" s="111">
        <v>16.642099999999999</v>
      </c>
      <c r="I88" s="111">
        <v>2.8218999999999999</v>
      </c>
      <c r="J88" s="109">
        <v>2015</v>
      </c>
      <c r="K88" s="112">
        <v>13771</v>
      </c>
      <c r="L88" s="111">
        <v>4.4236000000000004</v>
      </c>
      <c r="M88" s="109">
        <v>2014</v>
      </c>
      <c r="N88" s="112">
        <v>2902</v>
      </c>
      <c r="O88" s="111">
        <v>5.9414999999999996</v>
      </c>
      <c r="P88" s="109">
        <v>2016</v>
      </c>
      <c r="Q88" s="112">
        <v>9424</v>
      </c>
      <c r="R88" s="111">
        <v>106.8057</v>
      </c>
      <c r="S88" s="111">
        <v>15.0578</v>
      </c>
      <c r="T88" s="111">
        <v>2.5085000000000002</v>
      </c>
      <c r="U88" s="112">
        <v>13610</v>
      </c>
      <c r="V88" s="111">
        <v>4.5278999999999998</v>
      </c>
      <c r="W88" s="112">
        <v>2073</v>
      </c>
      <c r="X88" s="111">
        <v>5.0951000000000004</v>
      </c>
      <c r="Y88" s="112">
        <v>8175</v>
      </c>
      <c r="Z88" s="111">
        <v>106.80289999999999</v>
      </c>
      <c r="AA88" s="111">
        <v>14.0237</v>
      </c>
      <c r="AB88" s="111">
        <v>2.4283000000000001</v>
      </c>
      <c r="AC88" s="112">
        <v>13632</v>
      </c>
      <c r="AD88" s="111">
        <v>4.1289999999999996</v>
      </c>
      <c r="AE88" s="112">
        <v>1712</v>
      </c>
      <c r="AF88" s="111">
        <v>5.0057999999999998</v>
      </c>
      <c r="AG88" s="112">
        <v>7742</v>
      </c>
    </row>
    <row r="89" spans="1:33" x14ac:dyDescent="0.2">
      <c r="A89">
        <v>51700200</v>
      </c>
      <c r="B89" s="110" t="s">
        <v>754</v>
      </c>
      <c r="C89" s="110" t="s">
        <v>512</v>
      </c>
      <c r="D89" s="110">
        <v>3</v>
      </c>
      <c r="E89" s="110">
        <v>0</v>
      </c>
      <c r="F89" s="110">
        <v>2015</v>
      </c>
      <c r="G89" s="111">
        <v>63.140799999999999</v>
      </c>
      <c r="H89" s="111">
        <v>18.317699999999999</v>
      </c>
      <c r="I89" s="111">
        <v>4.7652999999999999</v>
      </c>
      <c r="J89" s="109">
        <v>2015</v>
      </c>
      <c r="K89" s="112">
        <v>37683</v>
      </c>
      <c r="L89" s="111">
        <v>3.3778000000000001</v>
      </c>
      <c r="M89" s="109">
        <v>2014</v>
      </c>
      <c r="N89" s="112">
        <v>10637</v>
      </c>
      <c r="O89" s="111">
        <v>5.3693</v>
      </c>
      <c r="P89" s="109">
        <v>2016</v>
      </c>
      <c r="Q89" s="112">
        <v>20815</v>
      </c>
      <c r="R89" s="111">
        <v>63.158000000000001</v>
      </c>
      <c r="S89" s="111">
        <v>16.798999999999999</v>
      </c>
      <c r="T89" s="111">
        <v>4.3888999999999996</v>
      </c>
      <c r="U89" s="112">
        <v>39982</v>
      </c>
      <c r="V89" s="111">
        <v>3.6004</v>
      </c>
      <c r="W89" s="112">
        <v>12990</v>
      </c>
      <c r="X89" s="111">
        <v>4.2563000000000004</v>
      </c>
      <c r="Y89" s="112">
        <v>19432</v>
      </c>
      <c r="Z89" s="111">
        <v>63.137</v>
      </c>
      <c r="AA89" s="111">
        <v>15.359400000000001</v>
      </c>
      <c r="AB89" s="111">
        <v>4.3596000000000004</v>
      </c>
      <c r="AC89" s="112">
        <v>40435</v>
      </c>
      <c r="AD89" s="111">
        <v>3.2069000000000001</v>
      </c>
      <c r="AE89" s="112">
        <v>12036</v>
      </c>
      <c r="AF89" s="111">
        <v>4.1471999999999998</v>
      </c>
      <c r="AG89" s="112">
        <v>18788</v>
      </c>
    </row>
    <row r="90" spans="1:33" x14ac:dyDescent="0.2">
      <c r="A90">
        <v>51700240</v>
      </c>
      <c r="B90" s="110" t="s">
        <v>755</v>
      </c>
      <c r="C90" s="110" t="s">
        <v>512</v>
      </c>
      <c r="D90" s="110">
        <v>5</v>
      </c>
      <c r="E90" s="110">
        <v>0</v>
      </c>
      <c r="F90" s="110">
        <v>2015</v>
      </c>
      <c r="G90" s="111">
        <v>67.683199999999999</v>
      </c>
      <c r="H90" s="111">
        <v>36.2928</v>
      </c>
      <c r="I90" s="111">
        <v>12.3973</v>
      </c>
      <c r="J90" s="109">
        <v>2015</v>
      </c>
      <c r="K90" s="112">
        <v>104529</v>
      </c>
      <c r="L90" s="111">
        <v>6.5430000000000001</v>
      </c>
      <c r="M90" s="109">
        <v>2014</v>
      </c>
      <c r="N90" s="112">
        <v>31683</v>
      </c>
      <c r="O90" s="111">
        <v>9.0938999999999997</v>
      </c>
      <c r="P90" s="109">
        <v>2016</v>
      </c>
      <c r="Q90" s="112">
        <v>59436</v>
      </c>
      <c r="R90" s="111">
        <v>67.693299999999994</v>
      </c>
      <c r="S90" s="111">
        <v>33.500300000000003</v>
      </c>
      <c r="T90" s="111">
        <v>11.7387</v>
      </c>
      <c r="U90" s="112">
        <v>107062</v>
      </c>
      <c r="V90" s="111">
        <v>6.6760000000000002</v>
      </c>
      <c r="W90" s="112">
        <v>28071</v>
      </c>
      <c r="X90" s="111">
        <v>8.6450999999999993</v>
      </c>
      <c r="Y90" s="112">
        <v>55768</v>
      </c>
      <c r="Z90" s="111">
        <v>67.686999999999998</v>
      </c>
      <c r="AA90" s="111">
        <v>31.868500000000001</v>
      </c>
      <c r="AB90" s="111">
        <v>11.413500000000001</v>
      </c>
      <c r="AC90" s="112">
        <v>107095</v>
      </c>
      <c r="AD90" s="111">
        <v>5.7416</v>
      </c>
      <c r="AE90" s="112">
        <v>26884</v>
      </c>
      <c r="AF90" s="111">
        <v>8.3094999999999999</v>
      </c>
      <c r="AG90" s="112">
        <v>53478</v>
      </c>
    </row>
    <row r="91" spans="1:33" x14ac:dyDescent="0.2">
      <c r="A91">
        <v>51700280</v>
      </c>
      <c r="B91" s="110" t="s">
        <v>756</v>
      </c>
      <c r="C91" s="110" t="s">
        <v>512</v>
      </c>
      <c r="D91" s="110">
        <v>3</v>
      </c>
      <c r="E91" s="110">
        <v>0</v>
      </c>
      <c r="F91" s="110">
        <v>2015</v>
      </c>
      <c r="G91" s="111">
        <v>43.4953</v>
      </c>
      <c r="H91" s="111">
        <v>12.6311</v>
      </c>
      <c r="I91" s="111">
        <v>3.7584</v>
      </c>
      <c r="J91" s="109">
        <v>2015</v>
      </c>
      <c r="K91" s="112">
        <v>27178</v>
      </c>
      <c r="L91" s="111">
        <v>2.5882999999999998</v>
      </c>
      <c r="M91" s="109">
        <v>2014</v>
      </c>
      <c r="N91" s="112">
        <v>6568</v>
      </c>
      <c r="O91" s="111">
        <v>3.3464</v>
      </c>
      <c r="P91" s="109">
        <v>2016</v>
      </c>
      <c r="Q91" s="112">
        <v>16110</v>
      </c>
      <c r="R91" s="111">
        <v>43.482799999999997</v>
      </c>
      <c r="S91" s="111">
        <v>11.695</v>
      </c>
      <c r="T91" s="111">
        <v>3.3544999999999998</v>
      </c>
      <c r="U91" s="112">
        <v>28525</v>
      </c>
      <c r="V91" s="111">
        <v>3.0301</v>
      </c>
      <c r="W91" s="112">
        <v>7657</v>
      </c>
      <c r="X91" s="111">
        <v>3.1473</v>
      </c>
      <c r="Y91" s="112">
        <v>15007</v>
      </c>
      <c r="Z91" s="111">
        <v>43.470100000000002</v>
      </c>
      <c r="AA91" s="111">
        <v>11.2774</v>
      </c>
      <c r="AB91" s="111">
        <v>3.2511000000000001</v>
      </c>
      <c r="AC91" s="112">
        <v>27571</v>
      </c>
      <c r="AD91" s="111">
        <v>2.7597999999999998</v>
      </c>
      <c r="AE91" s="112">
        <v>8317</v>
      </c>
      <c r="AF91" s="111">
        <v>3.0991</v>
      </c>
      <c r="AG91" s="112">
        <v>13636</v>
      </c>
    </row>
    <row r="92" spans="1:33" x14ac:dyDescent="0.2">
      <c r="A92">
        <v>51700320</v>
      </c>
      <c r="B92" s="110" t="s">
        <v>757</v>
      </c>
      <c r="C92" s="110" t="s">
        <v>512</v>
      </c>
      <c r="D92" s="110">
        <v>3</v>
      </c>
      <c r="E92" s="110">
        <v>0</v>
      </c>
      <c r="F92" s="110">
        <v>2015</v>
      </c>
      <c r="G92" s="111">
        <v>75.239900000000006</v>
      </c>
      <c r="H92" s="111">
        <v>20.4101</v>
      </c>
      <c r="I92" s="111">
        <v>4.6763000000000003</v>
      </c>
      <c r="J92" s="109">
        <v>2015</v>
      </c>
      <c r="K92" s="112">
        <v>31023</v>
      </c>
      <c r="L92" s="111">
        <v>3.3626999999999998</v>
      </c>
      <c r="M92" s="109">
        <v>2014</v>
      </c>
      <c r="N92" s="112">
        <v>8506</v>
      </c>
      <c r="O92" s="111">
        <v>8.7057000000000002</v>
      </c>
      <c r="P92" s="109">
        <v>2016</v>
      </c>
      <c r="Q92" s="112">
        <v>19225</v>
      </c>
      <c r="R92" s="111">
        <v>75.147900000000007</v>
      </c>
      <c r="S92" s="111">
        <v>14.4877</v>
      </c>
      <c r="T92" s="111">
        <v>4.0873999999999997</v>
      </c>
      <c r="U92" s="112">
        <v>31193</v>
      </c>
      <c r="V92" s="111">
        <v>3.9438</v>
      </c>
      <c r="W92" s="112">
        <v>6037</v>
      </c>
      <c r="X92" s="111">
        <v>3.6789999999999998</v>
      </c>
      <c r="Y92" s="112">
        <v>17043</v>
      </c>
      <c r="Z92" s="111">
        <v>75.137900000000002</v>
      </c>
      <c r="AA92" s="111">
        <v>13.4726</v>
      </c>
      <c r="AB92" s="111">
        <v>3.8161</v>
      </c>
      <c r="AC92" s="112">
        <v>29638</v>
      </c>
      <c r="AD92" s="111">
        <v>3.5611999999999999</v>
      </c>
      <c r="AE92" s="112">
        <v>6518</v>
      </c>
      <c r="AF92" s="111">
        <v>3.5127000000000002</v>
      </c>
      <c r="AG92" s="112">
        <v>15506</v>
      </c>
    </row>
    <row r="93" spans="1:33" x14ac:dyDescent="0.2">
      <c r="A93">
        <v>51700360</v>
      </c>
      <c r="B93" s="110" t="s">
        <v>147</v>
      </c>
      <c r="C93" s="110" t="s">
        <v>510</v>
      </c>
      <c r="D93" s="110">
        <v>2</v>
      </c>
      <c r="E93" s="110">
        <v>0</v>
      </c>
      <c r="F93" s="110">
        <v>2015</v>
      </c>
      <c r="G93" s="111">
        <v>110.70529999999999</v>
      </c>
      <c r="H93" s="111">
        <v>12.682700000000001</v>
      </c>
      <c r="I93" s="111">
        <v>2.3184</v>
      </c>
      <c r="J93" s="109">
        <v>2015</v>
      </c>
      <c r="K93" s="112">
        <v>13635</v>
      </c>
      <c r="L93" s="111">
        <v>2.9390000000000001</v>
      </c>
      <c r="M93" s="109">
        <v>2014</v>
      </c>
      <c r="N93" s="112">
        <v>2884</v>
      </c>
      <c r="O93" s="111">
        <v>4.9909999999999997</v>
      </c>
      <c r="P93" s="109">
        <v>2016</v>
      </c>
      <c r="Q93" s="112">
        <v>8992</v>
      </c>
      <c r="R93" s="111">
        <v>110.73779999999999</v>
      </c>
      <c r="S93" s="111">
        <v>11.1107</v>
      </c>
      <c r="T93" s="111">
        <v>1.9622999999999999</v>
      </c>
      <c r="U93" s="112">
        <v>13583</v>
      </c>
      <c r="V93" s="111">
        <v>2.7570000000000001</v>
      </c>
      <c r="W93" s="112">
        <v>2465</v>
      </c>
      <c r="X93" s="111">
        <v>4.7649999999999997</v>
      </c>
      <c r="Y93" s="112">
        <v>8031</v>
      </c>
      <c r="Z93" s="111">
        <v>110.73390000000001</v>
      </c>
      <c r="AA93" s="111">
        <v>10.781000000000001</v>
      </c>
      <c r="AB93" s="111">
        <v>1.8132999999999999</v>
      </c>
      <c r="AC93" s="112">
        <v>13094</v>
      </c>
      <c r="AD93" s="111">
        <v>2.4238</v>
      </c>
      <c r="AE93" s="112">
        <v>2378</v>
      </c>
      <c r="AF93" s="111">
        <v>4.7549999999999999</v>
      </c>
      <c r="AG93" s="112">
        <v>7213</v>
      </c>
    </row>
    <row r="94" spans="1:33" x14ac:dyDescent="0.2">
      <c r="A94">
        <v>51700400</v>
      </c>
      <c r="B94" s="110" t="s">
        <v>148</v>
      </c>
      <c r="C94" s="110" t="s">
        <v>510</v>
      </c>
      <c r="D94" s="110">
        <v>1</v>
      </c>
      <c r="E94" s="110">
        <v>0</v>
      </c>
      <c r="F94" s="110">
        <v>2015</v>
      </c>
      <c r="G94" s="111">
        <v>55.410499999999999</v>
      </c>
      <c r="H94" s="111">
        <v>7.8564999999999996</v>
      </c>
      <c r="I94" s="111">
        <v>1.3914</v>
      </c>
      <c r="J94" s="109">
        <v>2015</v>
      </c>
      <c r="K94" s="112">
        <v>8819</v>
      </c>
      <c r="L94" s="111">
        <v>1.6978</v>
      </c>
      <c r="M94" s="109">
        <v>2014</v>
      </c>
      <c r="N94" s="112">
        <v>2260</v>
      </c>
      <c r="O94" s="111">
        <v>3.1941999999999999</v>
      </c>
      <c r="P94" s="109">
        <v>2016</v>
      </c>
      <c r="Q94" s="112">
        <v>5433</v>
      </c>
      <c r="R94" s="111">
        <v>55.335599999999999</v>
      </c>
      <c r="S94" s="111">
        <v>5.1776</v>
      </c>
      <c r="T94" s="111">
        <v>1.0323</v>
      </c>
      <c r="U94" s="112">
        <v>8347</v>
      </c>
      <c r="V94" s="111">
        <v>1.4449000000000001</v>
      </c>
      <c r="W94" s="112">
        <v>1560</v>
      </c>
      <c r="X94" s="111">
        <v>1.8674999999999999</v>
      </c>
      <c r="Y94" s="112">
        <v>4512</v>
      </c>
      <c r="Z94" s="111">
        <v>55.325000000000003</v>
      </c>
      <c r="AA94" s="111">
        <v>4.7861000000000002</v>
      </c>
      <c r="AB94" s="111">
        <v>0.9395</v>
      </c>
      <c r="AC94" s="112">
        <v>7346</v>
      </c>
      <c r="AD94" s="111">
        <v>1.2784</v>
      </c>
      <c r="AE94" s="112">
        <v>1383</v>
      </c>
      <c r="AF94" s="111">
        <v>1.7746</v>
      </c>
      <c r="AG94" s="112">
        <v>3953</v>
      </c>
    </row>
    <row r="95" spans="1:33" x14ac:dyDescent="0.2">
      <c r="A95">
        <v>51700440</v>
      </c>
      <c r="B95" s="110" t="s">
        <v>758</v>
      </c>
      <c r="C95" s="110" t="s">
        <v>512</v>
      </c>
      <c r="D95" s="110">
        <v>3</v>
      </c>
      <c r="E95" s="110">
        <v>0</v>
      </c>
      <c r="F95" s="110">
        <v>2015</v>
      </c>
      <c r="G95" s="111">
        <v>53.486600000000003</v>
      </c>
      <c r="H95" s="111">
        <v>16.464300000000001</v>
      </c>
      <c r="I95" s="111">
        <v>5.8007</v>
      </c>
      <c r="J95" s="109">
        <v>2015</v>
      </c>
      <c r="K95" s="112">
        <v>36675</v>
      </c>
      <c r="L95" s="111">
        <v>2.5859000000000001</v>
      </c>
      <c r="M95" s="109">
        <v>2014</v>
      </c>
      <c r="N95" s="112">
        <v>7246</v>
      </c>
      <c r="O95" s="111">
        <v>4.3737000000000004</v>
      </c>
      <c r="P95" s="109">
        <v>2016</v>
      </c>
      <c r="Q95" s="112">
        <v>21381</v>
      </c>
      <c r="R95" s="111">
        <v>53.485300000000002</v>
      </c>
      <c r="S95" s="111">
        <v>15.0168</v>
      </c>
      <c r="T95" s="111">
        <v>5.2866</v>
      </c>
      <c r="U95" s="112">
        <v>38979</v>
      </c>
      <c r="V95" s="111">
        <v>2.9352999999999998</v>
      </c>
      <c r="W95" s="112">
        <v>5414</v>
      </c>
      <c r="X95" s="111">
        <v>3.5949</v>
      </c>
      <c r="Y95" s="112">
        <v>20411</v>
      </c>
      <c r="Z95" s="111">
        <v>53.483400000000003</v>
      </c>
      <c r="AA95" s="111">
        <v>14.387600000000001</v>
      </c>
      <c r="AB95" s="111">
        <v>4.9638999999999998</v>
      </c>
      <c r="AC95" s="112">
        <v>38269</v>
      </c>
      <c r="AD95" s="111">
        <v>2.9508999999999999</v>
      </c>
      <c r="AE95" s="112">
        <v>5569</v>
      </c>
      <c r="AF95" s="111">
        <v>3.3008999999999999</v>
      </c>
      <c r="AG95" s="112">
        <v>19181</v>
      </c>
    </row>
    <row r="96" spans="1:33" x14ac:dyDescent="0.2">
      <c r="A96">
        <v>51700480</v>
      </c>
      <c r="B96" s="110" t="s">
        <v>759</v>
      </c>
      <c r="C96" s="110" t="s">
        <v>512</v>
      </c>
      <c r="D96" s="110">
        <v>4</v>
      </c>
      <c r="E96" s="110">
        <v>0</v>
      </c>
      <c r="F96" s="110">
        <v>2015</v>
      </c>
      <c r="G96" s="111">
        <v>122.56270000000001</v>
      </c>
      <c r="H96" s="111">
        <v>30.134899999999998</v>
      </c>
      <c r="I96" s="111">
        <v>8.44</v>
      </c>
      <c r="J96" s="109">
        <v>2015</v>
      </c>
      <c r="K96" s="112">
        <v>60595</v>
      </c>
      <c r="L96" s="111">
        <v>4.8253000000000004</v>
      </c>
      <c r="M96" s="109">
        <v>2014</v>
      </c>
      <c r="N96" s="112">
        <v>21516</v>
      </c>
      <c r="O96" s="111">
        <v>10.1981</v>
      </c>
      <c r="P96" s="109">
        <v>2016</v>
      </c>
      <c r="Q96" s="112">
        <v>33846</v>
      </c>
      <c r="R96" s="111">
        <v>122.54089999999999</v>
      </c>
      <c r="S96" s="111">
        <v>25.779399999999999</v>
      </c>
      <c r="T96" s="111">
        <v>7.4329999999999998</v>
      </c>
      <c r="U96" s="112">
        <v>62063</v>
      </c>
      <c r="V96" s="111">
        <v>4.8784999999999998</v>
      </c>
      <c r="W96" s="112">
        <v>20485</v>
      </c>
      <c r="X96" s="111">
        <v>7.4379999999999997</v>
      </c>
      <c r="Y96" s="112">
        <v>32605</v>
      </c>
      <c r="Z96" s="111">
        <v>122.5834</v>
      </c>
      <c r="AA96" s="111">
        <v>25.016100000000002</v>
      </c>
      <c r="AB96" s="111">
        <v>7.1143999999999998</v>
      </c>
      <c r="AC96" s="112">
        <v>61609</v>
      </c>
      <c r="AD96" s="111">
        <v>4.3841000000000001</v>
      </c>
      <c r="AE96" s="112">
        <v>21203</v>
      </c>
      <c r="AF96" s="111">
        <v>7.351</v>
      </c>
      <c r="AG96" s="112">
        <v>31079</v>
      </c>
    </row>
    <row r="97" spans="1:33" x14ac:dyDescent="0.2">
      <c r="A97">
        <v>51700520</v>
      </c>
      <c r="B97" s="110" t="s">
        <v>760</v>
      </c>
      <c r="C97" s="110" t="s">
        <v>510</v>
      </c>
      <c r="D97" s="110">
        <v>2</v>
      </c>
      <c r="E97" s="110">
        <v>0</v>
      </c>
      <c r="F97" s="110">
        <v>2015</v>
      </c>
      <c r="G97" s="111">
        <v>72.430400000000006</v>
      </c>
      <c r="H97" s="111">
        <v>15.0627</v>
      </c>
      <c r="I97" s="111">
        <v>3.8856999999999999</v>
      </c>
      <c r="J97" s="109">
        <v>2015</v>
      </c>
      <c r="K97" s="112">
        <v>21510</v>
      </c>
      <c r="L97" s="111">
        <v>1.7478</v>
      </c>
      <c r="M97" s="109">
        <v>2014</v>
      </c>
      <c r="N97" s="112">
        <v>4165</v>
      </c>
      <c r="O97" s="111">
        <v>5.1566999999999998</v>
      </c>
      <c r="P97" s="109">
        <v>2016</v>
      </c>
      <c r="Q97" s="112">
        <v>12810</v>
      </c>
      <c r="R97" s="111">
        <v>72.397900000000007</v>
      </c>
      <c r="S97" s="111">
        <v>11.3667</v>
      </c>
      <c r="T97" s="111">
        <v>3.2469000000000001</v>
      </c>
      <c r="U97" s="112">
        <v>20575</v>
      </c>
      <c r="V97" s="111">
        <v>1.6713</v>
      </c>
      <c r="W97" s="112">
        <v>3582</v>
      </c>
      <c r="X97" s="111">
        <v>3.0337999999999998</v>
      </c>
      <c r="Y97" s="112">
        <v>10670</v>
      </c>
      <c r="Z97" s="111">
        <v>72.387</v>
      </c>
      <c r="AA97" s="111">
        <v>10.4575</v>
      </c>
      <c r="AB97" s="111">
        <v>3.0341999999999998</v>
      </c>
      <c r="AC97" s="112">
        <v>18902</v>
      </c>
      <c r="AD97" s="111">
        <v>1.61</v>
      </c>
      <c r="AE97" s="112">
        <v>3399</v>
      </c>
      <c r="AF97" s="111">
        <v>2.9641000000000002</v>
      </c>
      <c r="AG97" s="112">
        <v>9504</v>
      </c>
    </row>
    <row r="98" spans="1:33" x14ac:dyDescent="0.2">
      <c r="A98">
        <v>53000000</v>
      </c>
      <c r="B98" s="110" t="s">
        <v>516</v>
      </c>
      <c r="C98" s="110" t="s">
        <v>700</v>
      </c>
      <c r="D98" s="110">
        <v>0</v>
      </c>
      <c r="E98" s="110">
        <v>0</v>
      </c>
      <c r="F98" s="110">
        <v>2015</v>
      </c>
      <c r="G98" s="111">
        <v>7364.0595000000003</v>
      </c>
      <c r="H98" s="111">
        <v>1781.6062999999999</v>
      </c>
      <c r="I98" s="111">
        <v>557.13610000000006</v>
      </c>
      <c r="J98" s="109">
        <v>2015</v>
      </c>
      <c r="K98" s="112">
        <v>4422371</v>
      </c>
      <c r="L98" s="111">
        <v>249.8998</v>
      </c>
      <c r="M98" s="109">
        <v>2014</v>
      </c>
      <c r="N98" s="112">
        <v>1562331</v>
      </c>
      <c r="O98" s="111">
        <v>574.28110000000004</v>
      </c>
      <c r="P98" s="109">
        <v>2016</v>
      </c>
      <c r="Q98" s="112">
        <v>2375457</v>
      </c>
      <c r="R98" s="111">
        <v>7364.4085999999998</v>
      </c>
      <c r="S98" s="111">
        <v>1654.1586</v>
      </c>
      <c r="T98" s="111">
        <v>495.31990000000002</v>
      </c>
      <c r="U98" s="112">
        <v>4281548</v>
      </c>
      <c r="V98" s="111">
        <v>237.83099999999999</v>
      </c>
      <c r="W98" s="112">
        <v>1420957</v>
      </c>
      <c r="X98" s="111">
        <v>536.59619999999995</v>
      </c>
      <c r="Y98" s="112">
        <v>2183498</v>
      </c>
      <c r="Z98" s="111">
        <v>7364.8001000000004</v>
      </c>
      <c r="AA98" s="111">
        <v>1587.9920999999999</v>
      </c>
      <c r="AB98" s="111">
        <v>474.65170000000001</v>
      </c>
      <c r="AC98" s="112">
        <v>4188583</v>
      </c>
      <c r="AD98" s="111">
        <v>219.9649</v>
      </c>
      <c r="AE98" s="112">
        <v>1355500</v>
      </c>
      <c r="AF98" s="111">
        <v>522.09929999999997</v>
      </c>
      <c r="AG98" s="112">
        <v>2088099</v>
      </c>
    </row>
    <row r="99" spans="1:33" x14ac:dyDescent="0.2">
      <c r="A99">
        <v>53140000</v>
      </c>
      <c r="B99" s="110" t="s">
        <v>133</v>
      </c>
      <c r="C99" s="110" t="s">
        <v>508</v>
      </c>
      <c r="D99" s="110">
        <v>7</v>
      </c>
      <c r="E99" s="110">
        <v>3</v>
      </c>
      <c r="F99" s="110">
        <v>2015</v>
      </c>
      <c r="G99" s="111">
        <v>141.06319999999999</v>
      </c>
      <c r="H99" s="111">
        <v>71.500799999999998</v>
      </c>
      <c r="I99" s="111">
        <v>27.318899999999999</v>
      </c>
      <c r="J99" s="109">
        <v>2015</v>
      </c>
      <c r="K99" s="112">
        <v>318809</v>
      </c>
      <c r="L99" s="111">
        <v>6.3418000000000001</v>
      </c>
      <c r="M99" s="109">
        <v>2014</v>
      </c>
      <c r="N99" s="112">
        <v>163663</v>
      </c>
      <c r="O99" s="111">
        <v>17.148099999999999</v>
      </c>
      <c r="P99" s="109">
        <v>2016</v>
      </c>
      <c r="Q99" s="112">
        <v>173589</v>
      </c>
      <c r="R99" s="111">
        <v>141.2243</v>
      </c>
      <c r="S99" s="111">
        <v>69.7119</v>
      </c>
      <c r="T99" s="111">
        <v>25.498799999999999</v>
      </c>
      <c r="U99" s="112">
        <v>302247</v>
      </c>
      <c r="V99" s="111">
        <v>5.8285999999999998</v>
      </c>
      <c r="W99" s="112">
        <v>145722</v>
      </c>
      <c r="X99" s="111">
        <v>16.692799999999998</v>
      </c>
      <c r="Y99" s="112">
        <v>150654</v>
      </c>
      <c r="Z99" s="111">
        <v>141.22499999999999</v>
      </c>
      <c r="AA99" s="111">
        <v>68.319500000000005</v>
      </c>
      <c r="AB99" s="111">
        <v>25.0747</v>
      </c>
      <c r="AC99" s="112">
        <v>291431</v>
      </c>
      <c r="AD99" s="111">
        <v>4.7027000000000001</v>
      </c>
      <c r="AE99" s="112">
        <v>140793</v>
      </c>
      <c r="AF99" s="111">
        <v>16.455400000000001</v>
      </c>
      <c r="AG99" s="112">
        <v>146349</v>
      </c>
    </row>
    <row r="100" spans="1:33" x14ac:dyDescent="0.2">
      <c r="A100">
        <v>53150000</v>
      </c>
      <c r="B100" s="110" t="s">
        <v>69</v>
      </c>
      <c r="C100" s="110" t="s">
        <v>508</v>
      </c>
      <c r="D100" s="110">
        <v>8</v>
      </c>
      <c r="E100" s="110">
        <v>6</v>
      </c>
      <c r="F100" s="110">
        <v>2015</v>
      </c>
      <c r="G100" s="111">
        <v>405.01499999999999</v>
      </c>
      <c r="H100" s="111">
        <v>247.56530000000001</v>
      </c>
      <c r="I100" s="111">
        <v>60.628900000000002</v>
      </c>
      <c r="J100" s="109">
        <v>2015</v>
      </c>
      <c r="K100" s="112">
        <v>1060582</v>
      </c>
      <c r="L100" s="111">
        <v>39.430799999999998</v>
      </c>
      <c r="M100" s="109">
        <v>2014</v>
      </c>
      <c r="N100" s="112">
        <v>512144</v>
      </c>
      <c r="O100" s="111">
        <v>66.173199999999994</v>
      </c>
      <c r="P100" s="109">
        <v>2016</v>
      </c>
      <c r="Q100" s="112">
        <v>461121</v>
      </c>
      <c r="R100" s="111">
        <v>405.1508</v>
      </c>
      <c r="S100" s="111">
        <v>239.52449999999999</v>
      </c>
      <c r="T100" s="111">
        <v>55.224699999999999</v>
      </c>
      <c r="U100" s="112">
        <v>962884</v>
      </c>
      <c r="V100" s="111">
        <v>37.730800000000002</v>
      </c>
      <c r="W100" s="112">
        <v>457872</v>
      </c>
      <c r="X100" s="111">
        <v>63.285899999999998</v>
      </c>
      <c r="Y100" s="112">
        <v>453506</v>
      </c>
      <c r="Z100" s="111">
        <v>405.1354</v>
      </c>
      <c r="AA100" s="111">
        <v>235.71619999999999</v>
      </c>
      <c r="AB100" s="111">
        <v>53.870699999999999</v>
      </c>
      <c r="AC100" s="112">
        <v>965697</v>
      </c>
      <c r="AD100" s="111">
        <v>35.293399999999998</v>
      </c>
      <c r="AE100" s="112">
        <v>426902</v>
      </c>
      <c r="AF100" s="111">
        <v>62.826500000000003</v>
      </c>
      <c r="AG100" s="112">
        <v>451750</v>
      </c>
    </row>
    <row r="101" spans="1:33" x14ac:dyDescent="0.2">
      <c r="A101">
        <v>53160000</v>
      </c>
      <c r="B101" s="110" t="s">
        <v>151</v>
      </c>
      <c r="C101" s="110" t="s">
        <v>508</v>
      </c>
      <c r="D101" s="110">
        <v>6</v>
      </c>
      <c r="E101" s="110">
        <v>1</v>
      </c>
      <c r="F101" s="110">
        <v>2015</v>
      </c>
      <c r="G101" s="111">
        <v>78.867400000000004</v>
      </c>
      <c r="H101" s="111">
        <v>46.963200000000001</v>
      </c>
      <c r="I101" s="111">
        <v>16.829999999999998</v>
      </c>
      <c r="J101" s="109">
        <v>2015</v>
      </c>
      <c r="K101" s="112">
        <v>163487</v>
      </c>
      <c r="L101" s="111">
        <v>7.5778999999999996</v>
      </c>
      <c r="M101" s="109">
        <v>2014</v>
      </c>
      <c r="N101" s="112">
        <v>61126</v>
      </c>
      <c r="O101" s="111">
        <v>10.1309</v>
      </c>
      <c r="P101" s="109">
        <v>2016</v>
      </c>
      <c r="Q101" s="112">
        <v>85390</v>
      </c>
      <c r="R101" s="111">
        <v>78.856200000000001</v>
      </c>
      <c r="S101" s="111">
        <v>44.607199999999999</v>
      </c>
      <c r="T101" s="111">
        <v>15.8833</v>
      </c>
      <c r="U101" s="112">
        <v>161047</v>
      </c>
      <c r="V101" s="111">
        <v>7.3400999999999996</v>
      </c>
      <c r="W101" s="112">
        <v>66281</v>
      </c>
      <c r="X101" s="111">
        <v>9.9274000000000004</v>
      </c>
      <c r="Y101" s="112">
        <v>81915</v>
      </c>
      <c r="Z101" s="111">
        <v>78.855800000000002</v>
      </c>
      <c r="AA101" s="111">
        <v>42.658799999999999</v>
      </c>
      <c r="AB101" s="111">
        <v>15.538600000000001</v>
      </c>
      <c r="AC101" s="112">
        <v>162252</v>
      </c>
      <c r="AD101" s="111">
        <v>7.3986000000000001</v>
      </c>
      <c r="AE101" s="112">
        <v>69871</v>
      </c>
      <c r="AF101" s="111">
        <v>9.7463999999999995</v>
      </c>
      <c r="AG101" s="112">
        <v>80727</v>
      </c>
    </row>
    <row r="102" spans="1:33" x14ac:dyDescent="0.2">
      <c r="A102">
        <v>53340000</v>
      </c>
      <c r="B102" s="110" t="s">
        <v>645</v>
      </c>
      <c r="C102" s="110" t="s">
        <v>700</v>
      </c>
      <c r="D102" s="110">
        <v>0</v>
      </c>
      <c r="E102" s="110">
        <v>6</v>
      </c>
      <c r="F102" s="110">
        <v>2015</v>
      </c>
      <c r="G102" s="111">
        <v>706.95039999999995</v>
      </c>
      <c r="H102" s="111">
        <v>194.28880000000001</v>
      </c>
      <c r="I102" s="111">
        <v>64.247799999999998</v>
      </c>
      <c r="J102" s="109">
        <v>2015</v>
      </c>
      <c r="K102" s="112">
        <v>553922</v>
      </c>
      <c r="L102" s="111">
        <v>28.756599999999999</v>
      </c>
      <c r="M102" s="109">
        <v>2014</v>
      </c>
      <c r="N102" s="112">
        <v>195393</v>
      </c>
      <c r="O102" s="111">
        <v>51.921799999999998</v>
      </c>
      <c r="P102" s="109">
        <v>2016</v>
      </c>
      <c r="Q102" s="112">
        <v>277588</v>
      </c>
      <c r="R102" s="111">
        <v>707.84349999999995</v>
      </c>
      <c r="S102" s="111">
        <v>183.54130000000001</v>
      </c>
      <c r="T102" s="111">
        <v>58.038400000000003</v>
      </c>
      <c r="U102" s="112">
        <v>550966</v>
      </c>
      <c r="V102" s="111">
        <v>27.832100000000001</v>
      </c>
      <c r="W102" s="112">
        <v>184485</v>
      </c>
      <c r="X102" s="111">
        <v>49.142000000000003</v>
      </c>
      <c r="Y102" s="112">
        <v>262621</v>
      </c>
      <c r="Z102" s="111">
        <v>707.37840000000006</v>
      </c>
      <c r="AA102" s="111">
        <v>180.4521</v>
      </c>
      <c r="AB102" s="111">
        <v>55.844200000000001</v>
      </c>
      <c r="AC102" s="112">
        <v>550353</v>
      </c>
      <c r="AD102" s="111">
        <v>28.840499999999999</v>
      </c>
      <c r="AE102" s="112">
        <v>175411</v>
      </c>
      <c r="AF102" s="111">
        <v>48.304000000000002</v>
      </c>
      <c r="AG102" s="112">
        <v>254168</v>
      </c>
    </row>
    <row r="103" spans="1:33" x14ac:dyDescent="0.2">
      <c r="A103">
        <v>53340020</v>
      </c>
      <c r="B103" s="110" t="s">
        <v>966</v>
      </c>
      <c r="C103" s="110" t="s">
        <v>508</v>
      </c>
      <c r="D103" s="110">
        <v>6</v>
      </c>
      <c r="E103" s="110">
        <v>0</v>
      </c>
      <c r="F103" s="110">
        <v>2015</v>
      </c>
      <c r="G103" s="111">
        <v>160.85059999999999</v>
      </c>
      <c r="H103" s="111">
        <v>63.439399999999999</v>
      </c>
      <c r="I103" s="111">
        <v>19.904900000000001</v>
      </c>
      <c r="J103" s="109">
        <v>2015</v>
      </c>
      <c r="K103" s="112">
        <v>245885</v>
      </c>
      <c r="L103" s="111">
        <v>8.2919999999999998</v>
      </c>
      <c r="M103" s="109">
        <v>2014</v>
      </c>
      <c r="N103" s="112">
        <v>119416</v>
      </c>
      <c r="O103" s="111">
        <v>16.4453</v>
      </c>
      <c r="P103" s="109">
        <v>2016</v>
      </c>
      <c r="Q103" s="112">
        <v>108670</v>
      </c>
      <c r="R103" s="111">
        <v>160.8304</v>
      </c>
      <c r="S103" s="111">
        <v>60.774799999999999</v>
      </c>
      <c r="T103" s="111">
        <v>18.540099999999999</v>
      </c>
      <c r="U103" s="112">
        <v>244386</v>
      </c>
      <c r="V103" s="111">
        <v>7.5602</v>
      </c>
      <c r="W103" s="112">
        <v>112543</v>
      </c>
      <c r="X103" s="111">
        <v>16.140599999999999</v>
      </c>
      <c r="Y103" s="112">
        <v>108317</v>
      </c>
      <c r="Z103" s="111">
        <v>160.8228</v>
      </c>
      <c r="AA103" s="111">
        <v>59.8703</v>
      </c>
      <c r="AB103" s="111">
        <v>18.0594</v>
      </c>
      <c r="AC103" s="112">
        <v>247923</v>
      </c>
      <c r="AD103" s="111">
        <v>6.8197000000000001</v>
      </c>
      <c r="AE103" s="112">
        <v>105058</v>
      </c>
      <c r="AF103" s="111">
        <v>16.190000000000001</v>
      </c>
      <c r="AG103" s="112">
        <v>107322</v>
      </c>
    </row>
    <row r="104" spans="1:33" x14ac:dyDescent="0.2">
      <c r="A104">
        <v>53340040</v>
      </c>
      <c r="B104" s="110" t="s">
        <v>967</v>
      </c>
      <c r="C104" s="110" t="s">
        <v>512</v>
      </c>
      <c r="D104" s="110">
        <v>3</v>
      </c>
      <c r="E104" s="110">
        <v>0</v>
      </c>
      <c r="F104" s="110">
        <v>2015</v>
      </c>
      <c r="G104" s="111">
        <v>31.677800000000001</v>
      </c>
      <c r="H104" s="111">
        <v>16.5045</v>
      </c>
      <c r="I104" s="111">
        <v>5.4032999999999998</v>
      </c>
      <c r="J104" s="109">
        <v>2015</v>
      </c>
      <c r="K104" s="112">
        <v>46880</v>
      </c>
      <c r="L104" s="111">
        <v>3.4891000000000001</v>
      </c>
      <c r="M104" s="109">
        <v>2014</v>
      </c>
      <c r="N104" s="112">
        <v>10311</v>
      </c>
      <c r="O104" s="111">
        <v>3.6217000000000001</v>
      </c>
      <c r="P104" s="109">
        <v>2016</v>
      </c>
      <c r="Q104" s="112">
        <v>24229</v>
      </c>
      <c r="R104" s="111">
        <v>31.6584</v>
      </c>
      <c r="S104" s="111">
        <v>16.046800000000001</v>
      </c>
      <c r="T104" s="111">
        <v>4.9809999999999999</v>
      </c>
      <c r="U104" s="112">
        <v>46087</v>
      </c>
      <c r="V104" s="111">
        <v>3.8972000000000002</v>
      </c>
      <c r="W104" s="112">
        <v>9435</v>
      </c>
      <c r="X104" s="111">
        <v>3.3887</v>
      </c>
      <c r="Y104" s="112">
        <v>22332</v>
      </c>
      <c r="Z104" s="111">
        <v>31.483599999999999</v>
      </c>
      <c r="AA104" s="111">
        <v>15.154199999999999</v>
      </c>
      <c r="AB104" s="111">
        <v>4.9009999999999998</v>
      </c>
      <c r="AC104" s="112">
        <v>46147</v>
      </c>
      <c r="AD104" s="111">
        <v>3.8904999999999998</v>
      </c>
      <c r="AE104" s="112">
        <v>8583</v>
      </c>
      <c r="AF104" s="111">
        <v>3.2368000000000001</v>
      </c>
      <c r="AG104" s="112">
        <v>21702</v>
      </c>
    </row>
    <row r="105" spans="1:33" x14ac:dyDescent="0.2">
      <c r="A105">
        <v>53340080</v>
      </c>
      <c r="B105" s="110" t="s">
        <v>968</v>
      </c>
      <c r="C105" s="110" t="s">
        <v>512</v>
      </c>
      <c r="D105" s="110">
        <v>3</v>
      </c>
      <c r="E105" s="110">
        <v>0</v>
      </c>
      <c r="F105" s="110">
        <v>2015</v>
      </c>
      <c r="G105" s="111">
        <v>27.7622</v>
      </c>
      <c r="H105" s="111">
        <v>8.7581000000000007</v>
      </c>
      <c r="I105" s="111">
        <v>3.3755999999999999</v>
      </c>
      <c r="J105" s="109">
        <v>2015</v>
      </c>
      <c r="K105" s="112">
        <v>26819</v>
      </c>
      <c r="L105" s="111">
        <v>1.1721999999999999</v>
      </c>
      <c r="M105" s="109">
        <v>2014</v>
      </c>
      <c r="N105" s="112">
        <v>4554</v>
      </c>
      <c r="O105" s="111">
        <v>2.2081</v>
      </c>
      <c r="P105" s="109">
        <v>2016</v>
      </c>
      <c r="Q105" s="112">
        <v>14922</v>
      </c>
      <c r="R105" s="111">
        <v>27.770199999999999</v>
      </c>
      <c r="S105" s="111">
        <v>7.9996999999999998</v>
      </c>
      <c r="T105" s="111">
        <v>2.8393000000000002</v>
      </c>
      <c r="U105" s="112">
        <v>27434</v>
      </c>
      <c r="V105" s="111">
        <v>1.4067000000000001</v>
      </c>
      <c r="W105" s="112">
        <v>3216</v>
      </c>
      <c r="X105" s="111">
        <v>1.9399</v>
      </c>
      <c r="Y105" s="112">
        <v>12840</v>
      </c>
      <c r="Z105" s="111">
        <v>27.828700000000001</v>
      </c>
      <c r="AA105" s="111">
        <v>7.4539</v>
      </c>
      <c r="AB105" s="111">
        <v>2.6533000000000002</v>
      </c>
      <c r="AC105" s="112">
        <v>25707</v>
      </c>
      <c r="AD105" s="111">
        <v>1.2473000000000001</v>
      </c>
      <c r="AE105" s="112">
        <v>2870</v>
      </c>
      <c r="AF105" s="111">
        <v>1.8523000000000001</v>
      </c>
      <c r="AG105" s="112">
        <v>11718</v>
      </c>
    </row>
    <row r="106" spans="1:33" x14ac:dyDescent="0.2">
      <c r="A106">
        <v>53340120</v>
      </c>
      <c r="B106" s="110" t="s">
        <v>969</v>
      </c>
      <c r="C106" s="110" t="s">
        <v>512</v>
      </c>
      <c r="D106" s="110">
        <v>3</v>
      </c>
      <c r="E106" s="110">
        <v>0</v>
      </c>
      <c r="F106" s="110">
        <v>2015</v>
      </c>
      <c r="G106" s="111">
        <v>75.868700000000004</v>
      </c>
      <c r="H106" s="111">
        <v>24.7287</v>
      </c>
      <c r="I106" s="111">
        <v>6.4909999999999997</v>
      </c>
      <c r="J106" s="109">
        <v>2015</v>
      </c>
      <c r="K106" s="112">
        <v>55909</v>
      </c>
      <c r="L106" s="111">
        <v>4.6994999999999996</v>
      </c>
      <c r="M106" s="109">
        <v>2014</v>
      </c>
      <c r="N106" s="112">
        <v>17185</v>
      </c>
      <c r="O106" s="111">
        <v>6.7973999999999997</v>
      </c>
      <c r="P106" s="109">
        <v>2016</v>
      </c>
      <c r="Q106" s="112">
        <v>29193</v>
      </c>
      <c r="R106" s="111">
        <v>76.751499999999993</v>
      </c>
      <c r="S106" s="111">
        <v>22.5366</v>
      </c>
      <c r="T106" s="111">
        <v>5.8536000000000001</v>
      </c>
      <c r="U106" s="112">
        <v>55090</v>
      </c>
      <c r="V106" s="111">
        <v>4.3912000000000004</v>
      </c>
      <c r="W106" s="112">
        <v>14391</v>
      </c>
      <c r="X106" s="111">
        <v>5.4861000000000004</v>
      </c>
      <c r="Y106" s="112">
        <v>26643</v>
      </c>
      <c r="Z106" s="111">
        <v>76.071899999999999</v>
      </c>
      <c r="AA106" s="111">
        <v>23.854700000000001</v>
      </c>
      <c r="AB106" s="111">
        <v>5.6553000000000004</v>
      </c>
      <c r="AC106" s="112">
        <v>56171</v>
      </c>
      <c r="AD106" s="111">
        <v>6.4328000000000003</v>
      </c>
      <c r="AE106" s="112">
        <v>15200</v>
      </c>
      <c r="AF106" s="111">
        <v>5.2937000000000003</v>
      </c>
      <c r="AG106" s="112">
        <v>26137</v>
      </c>
    </row>
    <row r="107" spans="1:33" x14ac:dyDescent="0.2">
      <c r="A107">
        <v>53340160</v>
      </c>
      <c r="B107" s="110" t="s">
        <v>970</v>
      </c>
      <c r="C107" s="110" t="s">
        <v>512</v>
      </c>
      <c r="D107" s="110">
        <v>3</v>
      </c>
      <c r="E107" s="110">
        <v>0</v>
      </c>
      <c r="F107" s="110">
        <v>2015</v>
      </c>
      <c r="G107" s="111">
        <v>33.379199999999997</v>
      </c>
      <c r="H107" s="111">
        <v>15.0421</v>
      </c>
      <c r="I107" s="111">
        <v>5.9237000000000002</v>
      </c>
      <c r="J107" s="109">
        <v>2015</v>
      </c>
      <c r="K107" s="112">
        <v>46583</v>
      </c>
      <c r="L107" s="111">
        <v>2.6650999999999998</v>
      </c>
      <c r="M107" s="109">
        <v>2014</v>
      </c>
      <c r="N107" s="112">
        <v>9121</v>
      </c>
      <c r="O107" s="111">
        <v>3.2088000000000001</v>
      </c>
      <c r="P107" s="109">
        <v>2016</v>
      </c>
      <c r="Q107" s="112">
        <v>24995</v>
      </c>
      <c r="R107" s="111">
        <v>33.401000000000003</v>
      </c>
      <c r="S107" s="111">
        <v>14.4694</v>
      </c>
      <c r="T107" s="111">
        <v>5.3491</v>
      </c>
      <c r="U107" s="112">
        <v>46853</v>
      </c>
      <c r="V107" s="111">
        <v>2.9727000000000001</v>
      </c>
      <c r="W107" s="112">
        <v>9741</v>
      </c>
      <c r="X107" s="111">
        <v>3.1162000000000001</v>
      </c>
      <c r="Y107" s="112">
        <v>23068</v>
      </c>
      <c r="Z107" s="111">
        <v>33.302599999999998</v>
      </c>
      <c r="AA107" s="111">
        <v>14.469200000000001</v>
      </c>
      <c r="AB107" s="111">
        <v>5.1360000000000001</v>
      </c>
      <c r="AC107" s="112">
        <v>45935</v>
      </c>
      <c r="AD107" s="111">
        <v>3.3582999999999998</v>
      </c>
      <c r="AE107" s="112">
        <v>9260</v>
      </c>
      <c r="AF107" s="111">
        <v>2.9841000000000002</v>
      </c>
      <c r="AG107" s="112">
        <v>21788</v>
      </c>
    </row>
    <row r="108" spans="1:33" x14ac:dyDescent="0.2">
      <c r="A108">
        <v>53340200</v>
      </c>
      <c r="B108" s="110" t="s">
        <v>971</v>
      </c>
      <c r="C108" s="110" t="s">
        <v>510</v>
      </c>
      <c r="D108" s="110">
        <v>2</v>
      </c>
      <c r="E108" s="110">
        <v>0</v>
      </c>
      <c r="F108" s="110">
        <v>2015</v>
      </c>
      <c r="G108" s="111">
        <v>94.596800000000002</v>
      </c>
      <c r="H108" s="111">
        <v>11.9017</v>
      </c>
      <c r="I108" s="111">
        <v>4.0608000000000004</v>
      </c>
      <c r="J108" s="109">
        <v>2015</v>
      </c>
      <c r="K108" s="112">
        <v>12352</v>
      </c>
      <c r="L108" s="111">
        <v>1.1607000000000001</v>
      </c>
      <c r="M108" s="109">
        <v>2014</v>
      </c>
      <c r="N108" s="112">
        <v>3253</v>
      </c>
      <c r="O108" s="111">
        <v>4.3605</v>
      </c>
      <c r="P108" s="109">
        <v>2016</v>
      </c>
      <c r="Q108" s="112">
        <v>7912</v>
      </c>
      <c r="R108" s="111">
        <v>94.601699999999994</v>
      </c>
      <c r="S108" s="111">
        <v>10.962400000000001</v>
      </c>
      <c r="T108" s="111">
        <v>3.4843000000000002</v>
      </c>
      <c r="U108" s="112">
        <v>12901</v>
      </c>
      <c r="V108" s="111">
        <v>0.91710000000000003</v>
      </c>
      <c r="W108" s="112">
        <v>2591</v>
      </c>
      <c r="X108" s="111">
        <v>4.3140000000000001</v>
      </c>
      <c r="Y108" s="112">
        <v>7754</v>
      </c>
      <c r="Z108" s="111">
        <v>94.6096</v>
      </c>
      <c r="AA108" s="111">
        <v>10.680099999999999</v>
      </c>
      <c r="AB108" s="111">
        <v>3.2435999999999998</v>
      </c>
      <c r="AC108" s="112">
        <v>12541</v>
      </c>
      <c r="AD108" s="111">
        <v>0.94330000000000003</v>
      </c>
      <c r="AE108" s="112">
        <v>2439</v>
      </c>
      <c r="AF108" s="111">
        <v>4.3014999999999999</v>
      </c>
      <c r="AG108" s="112">
        <v>7106</v>
      </c>
    </row>
    <row r="109" spans="1:33" x14ac:dyDescent="0.2">
      <c r="A109">
        <v>53340240</v>
      </c>
      <c r="B109" s="110" t="s">
        <v>972</v>
      </c>
      <c r="C109" s="110" t="s">
        <v>510</v>
      </c>
      <c r="D109" s="110">
        <v>1</v>
      </c>
      <c r="E109" s="110">
        <v>0</v>
      </c>
      <c r="F109" s="110">
        <v>2015</v>
      </c>
      <c r="G109" s="111">
        <v>39.032800000000002</v>
      </c>
      <c r="H109" s="111">
        <v>4.7983000000000002</v>
      </c>
      <c r="I109" s="111">
        <v>2.5108999999999999</v>
      </c>
      <c r="J109" s="109">
        <v>2015</v>
      </c>
      <c r="K109" s="112">
        <v>8527</v>
      </c>
      <c r="L109" s="111">
        <v>0.26550000000000001</v>
      </c>
      <c r="M109" s="109">
        <v>2014</v>
      </c>
      <c r="N109" s="112">
        <v>1131</v>
      </c>
      <c r="O109" s="111">
        <v>1.0772999999999999</v>
      </c>
      <c r="P109" s="109">
        <v>2016</v>
      </c>
      <c r="Q109" s="112">
        <v>5423</v>
      </c>
      <c r="R109" s="111">
        <v>39.113100000000003</v>
      </c>
      <c r="S109" s="111">
        <v>4.3887999999999998</v>
      </c>
      <c r="T109" s="111">
        <v>2.1663000000000001</v>
      </c>
      <c r="U109" s="112">
        <v>7906</v>
      </c>
      <c r="V109" s="111">
        <v>0.19950000000000001</v>
      </c>
      <c r="W109" s="112">
        <v>853</v>
      </c>
      <c r="X109" s="111">
        <v>1.0529999999999999</v>
      </c>
      <c r="Y109" s="112">
        <v>4708</v>
      </c>
      <c r="Z109" s="111">
        <v>39.109699999999997</v>
      </c>
      <c r="AA109" s="111">
        <v>4.3044000000000002</v>
      </c>
      <c r="AB109" s="111">
        <v>2.0465</v>
      </c>
      <c r="AC109" s="112">
        <v>7443</v>
      </c>
      <c r="AD109" s="111">
        <v>0.16800000000000001</v>
      </c>
      <c r="AE109" s="112">
        <v>698</v>
      </c>
      <c r="AF109" s="111">
        <v>1.0487</v>
      </c>
      <c r="AG109" s="112">
        <v>4252</v>
      </c>
    </row>
    <row r="110" spans="1:33" x14ac:dyDescent="0.2">
      <c r="A110">
        <v>53340280</v>
      </c>
      <c r="B110" s="110" t="s">
        <v>973</v>
      </c>
      <c r="C110" s="110" t="s">
        <v>510</v>
      </c>
      <c r="D110" s="110">
        <v>2</v>
      </c>
      <c r="E110" s="110">
        <v>0</v>
      </c>
      <c r="F110" s="110">
        <v>2015</v>
      </c>
      <c r="G110" s="111">
        <v>110.9188</v>
      </c>
      <c r="H110" s="111">
        <v>14.751799999999999</v>
      </c>
      <c r="I110" s="111">
        <v>4.5800999999999998</v>
      </c>
      <c r="J110" s="109">
        <v>2015</v>
      </c>
      <c r="K110" s="112">
        <v>15266</v>
      </c>
      <c r="L110" s="111">
        <v>1.1495</v>
      </c>
      <c r="M110" s="109">
        <v>2014</v>
      </c>
      <c r="N110" s="112">
        <v>3377</v>
      </c>
      <c r="O110" s="111">
        <v>5.7813999999999997</v>
      </c>
      <c r="P110" s="109">
        <v>2016</v>
      </c>
      <c r="Q110" s="112">
        <v>9913</v>
      </c>
      <c r="R110" s="111">
        <v>111.01220000000001</v>
      </c>
      <c r="S110" s="111">
        <v>14.021699999999999</v>
      </c>
      <c r="T110" s="111">
        <v>3.9529000000000001</v>
      </c>
      <c r="U110" s="112">
        <v>15304</v>
      </c>
      <c r="V110" s="111">
        <v>1.1685000000000001</v>
      </c>
      <c r="W110" s="112">
        <v>2812</v>
      </c>
      <c r="X110" s="111">
        <v>5.6792999999999996</v>
      </c>
      <c r="Y110" s="112">
        <v>8814</v>
      </c>
      <c r="Z110" s="111">
        <v>111.4477</v>
      </c>
      <c r="AA110" s="111">
        <v>12.9488</v>
      </c>
      <c r="AB110" s="111">
        <v>3.577</v>
      </c>
      <c r="AC110" s="112">
        <v>14525</v>
      </c>
      <c r="AD110" s="111">
        <v>0.84319999999999995</v>
      </c>
      <c r="AE110" s="112">
        <v>2790</v>
      </c>
      <c r="AF110" s="111">
        <v>5.4721000000000002</v>
      </c>
      <c r="AG110" s="112">
        <v>8047</v>
      </c>
    </row>
    <row r="111" spans="1:33" x14ac:dyDescent="0.2">
      <c r="A111">
        <v>53340320</v>
      </c>
      <c r="B111" s="110" t="s">
        <v>974</v>
      </c>
      <c r="C111" s="110" t="s">
        <v>512</v>
      </c>
      <c r="D111" s="110">
        <v>3</v>
      </c>
      <c r="E111" s="110">
        <v>0</v>
      </c>
      <c r="F111" s="110">
        <v>2015</v>
      </c>
      <c r="G111" s="111">
        <v>98.477699999999999</v>
      </c>
      <c r="H111" s="111">
        <v>21.584</v>
      </c>
      <c r="I111" s="111">
        <v>7.9389000000000003</v>
      </c>
      <c r="J111" s="109">
        <v>2015</v>
      </c>
      <c r="K111" s="112">
        <v>56739</v>
      </c>
      <c r="L111" s="111">
        <v>3.5438000000000001</v>
      </c>
      <c r="M111" s="109">
        <v>2014</v>
      </c>
      <c r="N111" s="112">
        <v>13409</v>
      </c>
      <c r="O111" s="111">
        <v>4.9640000000000004</v>
      </c>
      <c r="P111" s="109">
        <v>2016</v>
      </c>
      <c r="Q111" s="112">
        <v>30858</v>
      </c>
      <c r="R111" s="111">
        <v>98.319599999999994</v>
      </c>
      <c r="S111" s="111">
        <v>20.522300000000001</v>
      </c>
      <c r="T111" s="111">
        <v>7.3365999999999998</v>
      </c>
      <c r="U111" s="112">
        <v>58682</v>
      </c>
      <c r="V111" s="111">
        <v>3.3666999999999998</v>
      </c>
      <c r="W111" s="112">
        <v>15940</v>
      </c>
      <c r="X111" s="111">
        <v>4.9725000000000001</v>
      </c>
      <c r="Y111" s="112">
        <v>29268</v>
      </c>
      <c r="Z111" s="111">
        <v>98.316199999999995</v>
      </c>
      <c r="AA111" s="111">
        <v>20.266500000000001</v>
      </c>
      <c r="AB111" s="111">
        <v>7.1844000000000001</v>
      </c>
      <c r="AC111" s="112">
        <v>58203</v>
      </c>
      <c r="AD111" s="111">
        <v>3.3957000000000002</v>
      </c>
      <c r="AE111" s="112">
        <v>16295</v>
      </c>
      <c r="AF111" s="111">
        <v>4.9359999999999999</v>
      </c>
      <c r="AG111" s="112">
        <v>28443</v>
      </c>
    </row>
    <row r="112" spans="1:33" x14ac:dyDescent="0.2">
      <c r="A112">
        <v>53340360</v>
      </c>
      <c r="B112" s="110" t="s">
        <v>975</v>
      </c>
      <c r="C112" s="110" t="s">
        <v>512</v>
      </c>
      <c r="D112" s="110">
        <v>3</v>
      </c>
      <c r="E112" s="110">
        <v>0</v>
      </c>
      <c r="F112" s="110">
        <v>2015</v>
      </c>
      <c r="G112" s="111">
        <v>34.385800000000003</v>
      </c>
      <c r="H112" s="111">
        <v>12.780200000000001</v>
      </c>
      <c r="I112" s="111">
        <v>4.0586000000000002</v>
      </c>
      <c r="J112" s="109">
        <v>2015</v>
      </c>
      <c r="K112" s="112">
        <v>38962</v>
      </c>
      <c r="L112" s="111">
        <v>2.3191999999999999</v>
      </c>
      <c r="M112" s="109">
        <v>2014</v>
      </c>
      <c r="N112" s="112">
        <v>13636</v>
      </c>
      <c r="O112" s="111">
        <v>3.4573</v>
      </c>
      <c r="P112" s="109">
        <v>2016</v>
      </c>
      <c r="Q112" s="112">
        <v>21473</v>
      </c>
      <c r="R112" s="111">
        <v>34.385399999999997</v>
      </c>
      <c r="S112" s="111">
        <v>11.8188</v>
      </c>
      <c r="T112" s="111">
        <v>3.5352000000000001</v>
      </c>
      <c r="U112" s="112">
        <v>36323</v>
      </c>
      <c r="V112" s="111">
        <v>1.9522999999999999</v>
      </c>
      <c r="W112" s="112">
        <v>12963</v>
      </c>
      <c r="X112" s="111">
        <v>3.0516999999999999</v>
      </c>
      <c r="Y112" s="112">
        <v>18839</v>
      </c>
      <c r="Z112" s="111">
        <v>34.385599999999997</v>
      </c>
      <c r="AA112" s="111">
        <v>11.45</v>
      </c>
      <c r="AB112" s="111">
        <v>3.3877000000000002</v>
      </c>
      <c r="AC112" s="112">
        <v>35758</v>
      </c>
      <c r="AD112" s="111">
        <v>1.7417</v>
      </c>
      <c r="AE112" s="112">
        <v>12218</v>
      </c>
      <c r="AF112" s="111">
        <v>2.9887999999999999</v>
      </c>
      <c r="AG112" s="112">
        <v>17590</v>
      </c>
    </row>
    <row r="113" spans="1:33" x14ac:dyDescent="0.2">
      <c r="A113">
        <v>53580000</v>
      </c>
      <c r="B113" s="110" t="s">
        <v>517</v>
      </c>
      <c r="C113" s="110" t="s">
        <v>700</v>
      </c>
      <c r="D113" s="110">
        <v>0</v>
      </c>
      <c r="E113" s="110">
        <v>2</v>
      </c>
      <c r="F113" s="110">
        <v>2015</v>
      </c>
      <c r="G113" s="111">
        <v>941.37049999999999</v>
      </c>
      <c r="H113" s="111">
        <v>154.4975</v>
      </c>
      <c r="I113" s="111">
        <v>42.2271</v>
      </c>
      <c r="J113" s="109">
        <v>2015</v>
      </c>
      <c r="K113" s="112">
        <v>262828</v>
      </c>
      <c r="L113" s="111">
        <v>20.838899999999999</v>
      </c>
      <c r="M113" s="109">
        <v>2014</v>
      </c>
      <c r="N113" s="112">
        <v>77874</v>
      </c>
      <c r="O113" s="111">
        <v>60.342799999999997</v>
      </c>
      <c r="P113" s="109">
        <v>2016</v>
      </c>
      <c r="Q113" s="112">
        <v>152536</v>
      </c>
      <c r="R113" s="111">
        <v>940.5865</v>
      </c>
      <c r="S113" s="111">
        <v>148.67840000000001</v>
      </c>
      <c r="T113" s="111">
        <v>37.710799999999999</v>
      </c>
      <c r="U113" s="112">
        <v>268564</v>
      </c>
      <c r="V113" s="111">
        <v>26.7058</v>
      </c>
      <c r="W113" s="112">
        <v>72341</v>
      </c>
      <c r="X113" s="111">
        <v>52.5565</v>
      </c>
      <c r="Y113" s="112">
        <v>140353</v>
      </c>
      <c r="Z113" s="111">
        <v>941.17430000000002</v>
      </c>
      <c r="AA113" s="111">
        <v>140.38339999999999</v>
      </c>
      <c r="AB113" s="111">
        <v>35.732700000000001</v>
      </c>
      <c r="AC113" s="112">
        <v>258565</v>
      </c>
      <c r="AD113" s="111">
        <v>23.261700000000001</v>
      </c>
      <c r="AE113" s="112">
        <v>71641</v>
      </c>
      <c r="AF113" s="111">
        <v>53.875300000000003</v>
      </c>
      <c r="AG113" s="112">
        <v>131506</v>
      </c>
    </row>
    <row r="114" spans="1:33" x14ac:dyDescent="0.2">
      <c r="A114">
        <v>53580040</v>
      </c>
      <c r="B114" s="110" t="s">
        <v>86</v>
      </c>
      <c r="C114" s="110" t="s">
        <v>510</v>
      </c>
      <c r="D114" s="110">
        <v>2</v>
      </c>
      <c r="E114" s="110">
        <v>0</v>
      </c>
      <c r="F114" s="110">
        <v>2015</v>
      </c>
      <c r="G114" s="111">
        <v>44.133899999999997</v>
      </c>
      <c r="H114" s="111">
        <v>8.1311</v>
      </c>
      <c r="I114" s="111">
        <v>1.8798999999999999</v>
      </c>
      <c r="J114" s="109">
        <v>2015</v>
      </c>
      <c r="K114" s="112">
        <v>13932</v>
      </c>
      <c r="L114" s="111">
        <v>1.3341000000000001</v>
      </c>
      <c r="M114" s="109">
        <v>2014</v>
      </c>
      <c r="N114" s="112">
        <v>2567</v>
      </c>
      <c r="O114" s="111">
        <v>3.4007999999999998</v>
      </c>
      <c r="P114" s="109">
        <v>2016</v>
      </c>
      <c r="Q114" s="112">
        <v>7923</v>
      </c>
      <c r="R114" s="111">
        <v>43.4497</v>
      </c>
      <c r="S114" s="111">
        <v>8.3316999999999997</v>
      </c>
      <c r="T114" s="111">
        <v>1.6614</v>
      </c>
      <c r="U114" s="112">
        <v>13687</v>
      </c>
      <c r="V114" s="111">
        <v>2.4089999999999998</v>
      </c>
      <c r="W114" s="112">
        <v>2059</v>
      </c>
      <c r="X114" s="111">
        <v>2.9060999999999999</v>
      </c>
      <c r="Y114" s="112">
        <v>6990</v>
      </c>
      <c r="Z114" s="111">
        <v>44.299199999999999</v>
      </c>
      <c r="AA114" s="111">
        <v>8.1748999999999992</v>
      </c>
      <c r="AB114" s="111">
        <v>1.5620000000000001</v>
      </c>
      <c r="AC114" s="112">
        <v>13247</v>
      </c>
      <c r="AD114" s="111">
        <v>2.3972000000000002</v>
      </c>
      <c r="AE114" s="112">
        <v>1771</v>
      </c>
      <c r="AF114" s="111">
        <v>2.8546999999999998</v>
      </c>
      <c r="AG114" s="112">
        <v>6418</v>
      </c>
    </row>
    <row r="115" spans="1:33" x14ac:dyDescent="0.2">
      <c r="A115">
        <v>53580080</v>
      </c>
      <c r="B115" s="110" t="s">
        <v>761</v>
      </c>
      <c r="C115" s="110" t="s">
        <v>510</v>
      </c>
      <c r="D115" s="110">
        <v>4</v>
      </c>
      <c r="E115" s="110">
        <v>0</v>
      </c>
      <c r="F115" s="110">
        <v>2015</v>
      </c>
      <c r="G115" s="111">
        <v>85.003699999999995</v>
      </c>
      <c r="H115" s="111">
        <v>31.8123</v>
      </c>
      <c r="I115" s="111">
        <v>9.6446000000000005</v>
      </c>
      <c r="J115" s="109">
        <v>2015</v>
      </c>
      <c r="K115" s="112">
        <v>90244</v>
      </c>
      <c r="L115" s="111">
        <v>5.4452999999999996</v>
      </c>
      <c r="M115" s="109">
        <v>2014</v>
      </c>
      <c r="N115" s="112">
        <v>39699</v>
      </c>
      <c r="O115" s="111">
        <v>8.1236999999999995</v>
      </c>
      <c r="P115" s="109">
        <v>2016</v>
      </c>
      <c r="Q115" s="112">
        <v>45138</v>
      </c>
      <c r="R115" s="111">
        <v>84.996600000000001</v>
      </c>
      <c r="S115" s="111">
        <v>30.837399999999999</v>
      </c>
      <c r="T115" s="111">
        <v>8.9762000000000004</v>
      </c>
      <c r="U115" s="112">
        <v>91801</v>
      </c>
      <c r="V115" s="111">
        <v>5.6136999999999997</v>
      </c>
      <c r="W115" s="112">
        <v>37368</v>
      </c>
      <c r="X115" s="111">
        <v>7.5384000000000002</v>
      </c>
      <c r="Y115" s="112">
        <v>44578</v>
      </c>
      <c r="Z115" s="111">
        <v>85.048599999999993</v>
      </c>
      <c r="AA115" s="111">
        <v>30.527100000000001</v>
      </c>
      <c r="AB115" s="111">
        <v>8.6866000000000003</v>
      </c>
      <c r="AC115" s="112">
        <v>90274</v>
      </c>
      <c r="AD115" s="111">
        <v>5.6538000000000004</v>
      </c>
      <c r="AE115" s="112">
        <v>38201</v>
      </c>
      <c r="AF115" s="111">
        <v>7.6509</v>
      </c>
      <c r="AG115" s="112">
        <v>43798</v>
      </c>
    </row>
    <row r="116" spans="1:33" x14ac:dyDescent="0.2">
      <c r="A116">
        <v>53580120</v>
      </c>
      <c r="B116" s="110" t="s">
        <v>762</v>
      </c>
      <c r="C116" s="110" t="s">
        <v>510</v>
      </c>
      <c r="D116" s="110">
        <v>1</v>
      </c>
      <c r="E116" s="110">
        <v>0</v>
      </c>
      <c r="F116" s="110">
        <v>2015</v>
      </c>
      <c r="G116" s="111">
        <v>64.955699999999993</v>
      </c>
      <c r="H116" s="111">
        <v>6.4828000000000001</v>
      </c>
      <c r="I116" s="111">
        <v>1.1884999999999999</v>
      </c>
      <c r="J116" s="109">
        <v>2015</v>
      </c>
      <c r="K116" s="112">
        <v>4366</v>
      </c>
      <c r="L116" s="111">
        <v>0.27579999999999999</v>
      </c>
      <c r="M116" s="109">
        <v>2014</v>
      </c>
      <c r="N116" s="112">
        <v>503</v>
      </c>
      <c r="O116" s="111">
        <v>3.7677999999999998</v>
      </c>
      <c r="P116" s="109">
        <v>2016</v>
      </c>
      <c r="Q116" s="112">
        <v>2705</v>
      </c>
      <c r="R116" s="111">
        <v>64.813800000000001</v>
      </c>
      <c r="S116" s="111">
        <v>5.4926000000000004</v>
      </c>
      <c r="T116" s="111">
        <v>0.97299999999999998</v>
      </c>
      <c r="U116" s="112">
        <v>4645</v>
      </c>
      <c r="V116" s="111">
        <v>0.27450000000000002</v>
      </c>
      <c r="W116" s="112">
        <v>455</v>
      </c>
      <c r="X116" s="111">
        <v>3.0548000000000002</v>
      </c>
      <c r="Y116" s="112">
        <v>2556</v>
      </c>
      <c r="Z116" s="111">
        <v>64.813699999999997</v>
      </c>
      <c r="AA116" s="111">
        <v>5.5042999999999997</v>
      </c>
      <c r="AB116" s="111">
        <v>0.9526</v>
      </c>
      <c r="AC116" s="112">
        <v>4613</v>
      </c>
      <c r="AD116" s="111">
        <v>0.26800000000000002</v>
      </c>
      <c r="AE116" s="112">
        <v>419</v>
      </c>
      <c r="AF116" s="111">
        <v>3.0888</v>
      </c>
      <c r="AG116" s="112">
        <v>2482</v>
      </c>
    </row>
    <row r="117" spans="1:33" x14ac:dyDescent="0.2">
      <c r="A117">
        <v>53580160</v>
      </c>
      <c r="B117" s="110" t="s">
        <v>159</v>
      </c>
      <c r="C117" s="110" t="s">
        <v>510</v>
      </c>
      <c r="D117" s="110">
        <v>1</v>
      </c>
      <c r="E117" s="110">
        <v>0</v>
      </c>
      <c r="F117" s="110">
        <v>2015</v>
      </c>
      <c r="G117" s="111">
        <v>88.047899999999998</v>
      </c>
      <c r="H117" s="111">
        <v>9.3160000000000007</v>
      </c>
      <c r="I117" s="111">
        <v>2.6116000000000001</v>
      </c>
      <c r="J117" s="109">
        <v>2015</v>
      </c>
      <c r="K117" s="112">
        <v>8780</v>
      </c>
      <c r="L117" s="111">
        <v>0.91039999999999999</v>
      </c>
      <c r="M117" s="109">
        <v>2014</v>
      </c>
      <c r="N117" s="112">
        <v>1116</v>
      </c>
      <c r="O117" s="111">
        <v>4.3117999999999999</v>
      </c>
      <c r="P117" s="109">
        <v>2016</v>
      </c>
      <c r="Q117" s="112">
        <v>5759</v>
      </c>
      <c r="R117" s="111">
        <v>88.052599999999998</v>
      </c>
      <c r="S117" s="111">
        <v>7.1064999999999996</v>
      </c>
      <c r="T117" s="111">
        <v>2.1747999999999998</v>
      </c>
      <c r="U117" s="112">
        <v>8835</v>
      </c>
      <c r="V117" s="111">
        <v>0.91310000000000002</v>
      </c>
      <c r="W117" s="112">
        <v>1177</v>
      </c>
      <c r="X117" s="111">
        <v>2.8509000000000002</v>
      </c>
      <c r="Y117" s="112">
        <v>5172</v>
      </c>
      <c r="Z117" s="111">
        <v>87.992999999999995</v>
      </c>
      <c r="AA117" s="111">
        <v>6.8853</v>
      </c>
      <c r="AB117" s="111">
        <v>2.0870000000000002</v>
      </c>
      <c r="AC117" s="112">
        <v>8474</v>
      </c>
      <c r="AD117" s="111">
        <v>0.89349999999999996</v>
      </c>
      <c r="AE117" s="112">
        <v>1028</v>
      </c>
      <c r="AF117" s="111">
        <v>2.8300999999999998</v>
      </c>
      <c r="AG117" s="112">
        <v>4741</v>
      </c>
    </row>
    <row r="118" spans="1:33" x14ac:dyDescent="0.2">
      <c r="A118">
        <v>53580200</v>
      </c>
      <c r="B118" s="110" t="s">
        <v>160</v>
      </c>
      <c r="C118" s="110" t="s">
        <v>510</v>
      </c>
      <c r="D118" s="110">
        <v>1</v>
      </c>
      <c r="E118" s="110">
        <v>0</v>
      </c>
      <c r="F118" s="110">
        <v>2015</v>
      </c>
      <c r="G118" s="111">
        <v>35.925400000000003</v>
      </c>
      <c r="H118" s="111">
        <v>5.1456999999999997</v>
      </c>
      <c r="I118" s="111">
        <v>1.1486000000000001</v>
      </c>
      <c r="J118" s="109">
        <v>2015</v>
      </c>
      <c r="K118" s="112">
        <v>7272</v>
      </c>
      <c r="L118" s="111">
        <v>1.3969</v>
      </c>
      <c r="M118" s="109">
        <v>2014</v>
      </c>
      <c r="N118" s="112">
        <v>899</v>
      </c>
      <c r="O118" s="111">
        <v>1.7028000000000001</v>
      </c>
      <c r="P118" s="109">
        <v>2016</v>
      </c>
      <c r="Q118" s="112">
        <v>4548</v>
      </c>
      <c r="R118" s="111">
        <v>35.924500000000002</v>
      </c>
      <c r="S118" s="111">
        <v>5.4425999999999997</v>
      </c>
      <c r="T118" s="111">
        <v>1.3783000000000001</v>
      </c>
      <c r="U118" s="112">
        <v>7648</v>
      </c>
      <c r="V118" s="111">
        <v>0.75419999999999998</v>
      </c>
      <c r="W118" s="112">
        <v>1284</v>
      </c>
      <c r="X118" s="111">
        <v>1.9211</v>
      </c>
      <c r="Y118" s="112">
        <v>4211</v>
      </c>
      <c r="Z118" s="111">
        <v>35.924199999999999</v>
      </c>
      <c r="AA118" s="111">
        <v>5.2777000000000003</v>
      </c>
      <c r="AB118" s="111">
        <v>1.3386</v>
      </c>
      <c r="AC118" s="112">
        <v>7624</v>
      </c>
      <c r="AD118" s="111">
        <v>0.73809999999999998</v>
      </c>
      <c r="AE118" s="112">
        <v>1434</v>
      </c>
      <c r="AF118" s="111">
        <v>1.9178999999999999</v>
      </c>
      <c r="AG118" s="112">
        <v>4219</v>
      </c>
    </row>
    <row r="119" spans="1:33" x14ac:dyDescent="0.2">
      <c r="A119">
        <v>53580240</v>
      </c>
      <c r="B119" s="110" t="s">
        <v>763</v>
      </c>
      <c r="C119" s="110" t="s">
        <v>510</v>
      </c>
      <c r="D119" s="110">
        <v>3</v>
      </c>
      <c r="E119" s="110">
        <v>0</v>
      </c>
      <c r="F119" s="110">
        <v>2015</v>
      </c>
      <c r="G119" s="111">
        <v>90.387500000000003</v>
      </c>
      <c r="H119" s="111">
        <v>19.928599999999999</v>
      </c>
      <c r="I119" s="111">
        <v>5.1078000000000001</v>
      </c>
      <c r="J119" s="109">
        <v>2015</v>
      </c>
      <c r="K119" s="112">
        <v>32601</v>
      </c>
      <c r="L119" s="111">
        <v>3.0032999999999999</v>
      </c>
      <c r="M119" s="109">
        <v>2014</v>
      </c>
      <c r="N119" s="112">
        <v>14198</v>
      </c>
      <c r="O119" s="111">
        <v>7.1542000000000003</v>
      </c>
      <c r="P119" s="109">
        <v>2016</v>
      </c>
      <c r="Q119" s="112">
        <v>19428</v>
      </c>
      <c r="R119" s="111">
        <v>90.406999999999996</v>
      </c>
      <c r="S119" s="111">
        <v>21.376899999999999</v>
      </c>
      <c r="T119" s="111">
        <v>4.6108000000000002</v>
      </c>
      <c r="U119" s="112">
        <v>33414</v>
      </c>
      <c r="V119" s="111">
        <v>6.9363999999999999</v>
      </c>
      <c r="W119" s="112">
        <v>12706</v>
      </c>
      <c r="X119" s="111">
        <v>6.1573000000000002</v>
      </c>
      <c r="Y119" s="112">
        <v>18012</v>
      </c>
      <c r="Z119" s="111">
        <v>90.405699999999996</v>
      </c>
      <c r="AA119" s="111">
        <v>19.3767</v>
      </c>
      <c r="AB119" s="111">
        <v>4.4138000000000002</v>
      </c>
      <c r="AC119" s="112">
        <v>32061</v>
      </c>
      <c r="AD119" s="111">
        <v>4.7474999999999996</v>
      </c>
      <c r="AE119" s="112">
        <v>13213</v>
      </c>
      <c r="AF119" s="111">
        <v>5.6955</v>
      </c>
      <c r="AG119" s="112">
        <v>16968</v>
      </c>
    </row>
    <row r="120" spans="1:33" x14ac:dyDescent="0.2">
      <c r="A120">
        <v>53580280</v>
      </c>
      <c r="B120" s="110" t="s">
        <v>162</v>
      </c>
      <c r="C120" s="110" t="s">
        <v>510</v>
      </c>
      <c r="D120" s="110">
        <v>2</v>
      </c>
      <c r="E120" s="110">
        <v>0</v>
      </c>
      <c r="F120" s="110">
        <v>2015</v>
      </c>
      <c r="G120" s="111">
        <v>41.730499999999999</v>
      </c>
      <c r="H120" s="111">
        <v>9.4464000000000006</v>
      </c>
      <c r="I120" s="111">
        <v>3.5255000000000001</v>
      </c>
      <c r="J120" s="109">
        <v>2015</v>
      </c>
      <c r="K120" s="112">
        <v>17441</v>
      </c>
      <c r="L120" s="111">
        <v>0.89939999999999998</v>
      </c>
      <c r="M120" s="109">
        <v>2014</v>
      </c>
      <c r="N120" s="112">
        <v>3099</v>
      </c>
      <c r="O120" s="111">
        <v>3.3940000000000001</v>
      </c>
      <c r="P120" s="109">
        <v>2016</v>
      </c>
      <c r="Q120" s="112">
        <v>10993</v>
      </c>
      <c r="R120" s="111">
        <v>41.766599999999997</v>
      </c>
      <c r="S120" s="111">
        <v>8.8643999999999998</v>
      </c>
      <c r="T120" s="111">
        <v>3.1859000000000002</v>
      </c>
      <c r="U120" s="112">
        <v>18192</v>
      </c>
      <c r="V120" s="111">
        <v>0.98350000000000004</v>
      </c>
      <c r="W120" s="112">
        <v>3231</v>
      </c>
      <c r="X120" s="111">
        <v>3.0251000000000001</v>
      </c>
      <c r="Y120" s="112">
        <v>9749</v>
      </c>
      <c r="Z120" s="111">
        <v>41.776400000000002</v>
      </c>
      <c r="AA120" s="111">
        <v>8.4124999999999996</v>
      </c>
      <c r="AB120" s="111">
        <v>2.9340999999999999</v>
      </c>
      <c r="AC120" s="112">
        <v>16989</v>
      </c>
      <c r="AD120" s="111">
        <v>0.92859999999999998</v>
      </c>
      <c r="AE120" s="112">
        <v>2658</v>
      </c>
      <c r="AF120" s="111">
        <v>2.8868</v>
      </c>
      <c r="AG120" s="112">
        <v>8693</v>
      </c>
    </row>
    <row r="121" spans="1:33" x14ac:dyDescent="0.2">
      <c r="A121">
        <v>53580320</v>
      </c>
      <c r="B121" s="110" t="s">
        <v>163</v>
      </c>
      <c r="C121" s="110" t="s">
        <v>510</v>
      </c>
      <c r="D121" s="110">
        <v>2</v>
      </c>
      <c r="E121" s="110">
        <v>0</v>
      </c>
      <c r="F121" s="110">
        <v>2015</v>
      </c>
      <c r="G121" s="111">
        <v>41.462200000000003</v>
      </c>
      <c r="H121" s="111">
        <v>7.0438999999999998</v>
      </c>
      <c r="I121" s="111">
        <v>2.4424999999999999</v>
      </c>
      <c r="J121" s="109">
        <v>2015</v>
      </c>
      <c r="K121" s="112">
        <v>13791</v>
      </c>
      <c r="L121" s="111">
        <v>0.71299999999999997</v>
      </c>
      <c r="M121" s="109">
        <v>2014</v>
      </c>
      <c r="N121" s="112">
        <v>1384</v>
      </c>
      <c r="O121" s="111">
        <v>2.7122999999999999</v>
      </c>
      <c r="P121" s="109">
        <v>2016</v>
      </c>
      <c r="Q121" s="112">
        <v>8566</v>
      </c>
      <c r="R121" s="111">
        <v>41.493299999999998</v>
      </c>
      <c r="S121" s="111">
        <v>5.8780000000000001</v>
      </c>
      <c r="T121" s="111">
        <v>2.0640999999999998</v>
      </c>
      <c r="U121" s="112">
        <v>13665</v>
      </c>
      <c r="V121" s="111">
        <v>0.7621</v>
      </c>
      <c r="W121" s="112">
        <v>1433</v>
      </c>
      <c r="X121" s="111">
        <v>2.0341999999999998</v>
      </c>
      <c r="Y121" s="112">
        <v>7193</v>
      </c>
      <c r="Z121" s="111">
        <v>41.488799999999998</v>
      </c>
      <c r="AA121" s="111">
        <v>5.8079000000000001</v>
      </c>
      <c r="AB121" s="111">
        <v>1.9476</v>
      </c>
      <c r="AC121" s="112">
        <v>12999</v>
      </c>
      <c r="AD121" s="111">
        <v>0.76990000000000003</v>
      </c>
      <c r="AE121" s="112">
        <v>1410</v>
      </c>
      <c r="AF121" s="111">
        <v>2.0268999999999999</v>
      </c>
      <c r="AG121" s="112">
        <v>6460</v>
      </c>
    </row>
    <row r="122" spans="1:33" x14ac:dyDescent="0.2">
      <c r="A122">
        <v>53580360</v>
      </c>
      <c r="B122" s="110" t="s">
        <v>764</v>
      </c>
      <c r="C122" s="110" t="s">
        <v>510</v>
      </c>
      <c r="D122" s="110">
        <v>2</v>
      </c>
      <c r="E122" s="110">
        <v>0</v>
      </c>
      <c r="F122" s="110">
        <v>2015</v>
      </c>
      <c r="G122" s="111">
        <v>65.431600000000003</v>
      </c>
      <c r="H122" s="111">
        <v>8.7114999999999991</v>
      </c>
      <c r="I122" s="111">
        <v>2.3290999999999999</v>
      </c>
      <c r="J122" s="109">
        <v>2015</v>
      </c>
      <c r="K122" s="112">
        <v>12591</v>
      </c>
      <c r="L122" s="111">
        <v>1.2907</v>
      </c>
      <c r="M122" s="109">
        <v>2014</v>
      </c>
      <c r="N122" s="112">
        <v>3714</v>
      </c>
      <c r="O122" s="111">
        <v>3.5387</v>
      </c>
      <c r="P122" s="109">
        <v>2016</v>
      </c>
      <c r="Q122" s="112">
        <v>8014</v>
      </c>
      <c r="R122" s="111">
        <v>65.461600000000004</v>
      </c>
      <c r="S122" s="111">
        <v>8.0545000000000009</v>
      </c>
      <c r="T122" s="111">
        <v>2.0629</v>
      </c>
      <c r="U122" s="112">
        <v>13853</v>
      </c>
      <c r="V122" s="111">
        <v>1.1903999999999999</v>
      </c>
      <c r="W122" s="112">
        <v>3458</v>
      </c>
      <c r="X122" s="111">
        <v>3.3742999999999999</v>
      </c>
      <c r="Y122" s="112">
        <v>7814</v>
      </c>
      <c r="Z122" s="111">
        <v>65.449700000000007</v>
      </c>
      <c r="AA122" s="111">
        <v>7.5721999999999996</v>
      </c>
      <c r="AB122" s="111">
        <v>1.8872</v>
      </c>
      <c r="AC122" s="112">
        <v>13697</v>
      </c>
      <c r="AD122" s="111">
        <v>1.075</v>
      </c>
      <c r="AE122" s="112">
        <v>3129</v>
      </c>
      <c r="AF122" s="111">
        <v>3.3397000000000001</v>
      </c>
      <c r="AG122" s="112">
        <v>7159</v>
      </c>
    </row>
    <row r="123" spans="1:33" x14ac:dyDescent="0.2">
      <c r="A123">
        <v>53580400</v>
      </c>
      <c r="B123" s="110" t="s">
        <v>164</v>
      </c>
      <c r="C123" s="110" t="s">
        <v>510</v>
      </c>
      <c r="D123" s="110">
        <v>1</v>
      </c>
      <c r="E123" s="110">
        <v>0</v>
      </c>
      <c r="F123" s="110">
        <v>2015</v>
      </c>
      <c r="G123" s="111">
        <v>37.917299999999997</v>
      </c>
      <c r="H123" s="111">
        <v>5.6273999999999997</v>
      </c>
      <c r="I123" s="111">
        <v>1.5947</v>
      </c>
      <c r="J123" s="109">
        <v>2015</v>
      </c>
      <c r="K123" s="112">
        <v>9950</v>
      </c>
      <c r="L123" s="111">
        <v>0.51700000000000002</v>
      </c>
      <c r="M123" s="109">
        <v>2014</v>
      </c>
      <c r="N123" s="112">
        <v>2508</v>
      </c>
      <c r="O123" s="111">
        <v>2.4651999999999998</v>
      </c>
      <c r="P123" s="109">
        <v>2016</v>
      </c>
      <c r="Q123" s="112">
        <v>6059</v>
      </c>
      <c r="R123" s="111">
        <v>37.917000000000002</v>
      </c>
      <c r="S123" s="111">
        <v>4.9661</v>
      </c>
      <c r="T123" s="111">
        <v>1.3909</v>
      </c>
      <c r="U123" s="112">
        <v>9743</v>
      </c>
      <c r="V123" s="111">
        <v>0.61670000000000003</v>
      </c>
      <c r="W123" s="112">
        <v>1312</v>
      </c>
      <c r="X123" s="111">
        <v>2.2663000000000002</v>
      </c>
      <c r="Y123" s="112">
        <v>5295</v>
      </c>
      <c r="Z123" s="111">
        <v>37.916800000000002</v>
      </c>
      <c r="AA123" s="111">
        <v>4.7332000000000001</v>
      </c>
      <c r="AB123" s="111">
        <v>1.3089999999999999</v>
      </c>
      <c r="AC123" s="112">
        <v>8873</v>
      </c>
      <c r="AD123" s="111">
        <v>0.55449999999999999</v>
      </c>
      <c r="AE123" s="112">
        <v>1119</v>
      </c>
      <c r="AF123" s="111">
        <v>2.2475000000000001</v>
      </c>
      <c r="AG123" s="112">
        <v>4690</v>
      </c>
    </row>
    <row r="124" spans="1:33" x14ac:dyDescent="0.2">
      <c r="A124">
        <v>53580440</v>
      </c>
      <c r="B124" s="110" t="s">
        <v>765</v>
      </c>
      <c r="C124" s="110" t="s">
        <v>510</v>
      </c>
      <c r="D124" s="110">
        <v>1</v>
      </c>
      <c r="E124" s="110">
        <v>0</v>
      </c>
      <c r="F124" s="110">
        <v>2015</v>
      </c>
      <c r="G124" s="111">
        <v>65.042599999999993</v>
      </c>
      <c r="H124" s="111">
        <v>9.6214999999999993</v>
      </c>
      <c r="I124" s="111">
        <v>2.7541000000000002</v>
      </c>
      <c r="J124" s="109">
        <v>2015</v>
      </c>
      <c r="K124" s="112">
        <v>9893</v>
      </c>
      <c r="L124" s="111">
        <v>0.57499999999999996</v>
      </c>
      <c r="M124" s="109">
        <v>2014</v>
      </c>
      <c r="N124" s="112">
        <v>1233</v>
      </c>
      <c r="O124" s="111">
        <v>4.6212</v>
      </c>
      <c r="P124" s="109">
        <v>2016</v>
      </c>
      <c r="Q124" s="112">
        <v>6465</v>
      </c>
      <c r="R124" s="111">
        <v>64.976799999999997</v>
      </c>
      <c r="S124" s="111">
        <v>8.4643999999999995</v>
      </c>
      <c r="T124" s="111">
        <v>2.3249</v>
      </c>
      <c r="U124" s="112">
        <v>10573</v>
      </c>
      <c r="V124" s="111">
        <v>0.44019999999999998</v>
      </c>
      <c r="W124" s="112">
        <v>980</v>
      </c>
      <c r="X124" s="111">
        <v>4.3512000000000004</v>
      </c>
      <c r="Y124" s="112">
        <v>5628</v>
      </c>
      <c r="Z124" s="111">
        <v>64.975999999999999</v>
      </c>
      <c r="AA124" s="111">
        <v>8.1905999999999999</v>
      </c>
      <c r="AB124" s="111">
        <v>2.1905000000000001</v>
      </c>
      <c r="AC124" s="112">
        <v>9675</v>
      </c>
      <c r="AD124" s="111">
        <v>0.4511</v>
      </c>
      <c r="AE124" s="112">
        <v>1056</v>
      </c>
      <c r="AF124" s="111">
        <v>4.3361000000000001</v>
      </c>
      <c r="AG124" s="112">
        <v>4904</v>
      </c>
    </row>
    <row r="125" spans="1:33" x14ac:dyDescent="0.2">
      <c r="A125">
        <v>53580480</v>
      </c>
      <c r="B125" s="110" t="s">
        <v>167</v>
      </c>
      <c r="C125" s="110" t="s">
        <v>510</v>
      </c>
      <c r="D125" s="110">
        <v>2</v>
      </c>
      <c r="E125" s="110">
        <v>0</v>
      </c>
      <c r="F125" s="110">
        <v>2015</v>
      </c>
      <c r="G125" s="111">
        <v>63.4621</v>
      </c>
      <c r="H125" s="111">
        <v>8.7568000000000001</v>
      </c>
      <c r="I125" s="111">
        <v>2.4514</v>
      </c>
      <c r="J125" s="109">
        <v>2015</v>
      </c>
      <c r="K125" s="112">
        <v>13915</v>
      </c>
      <c r="L125" s="111">
        <v>1.5745</v>
      </c>
      <c r="M125" s="109">
        <v>2014</v>
      </c>
      <c r="N125" s="112">
        <v>3866</v>
      </c>
      <c r="O125" s="111">
        <v>3.1396999999999999</v>
      </c>
      <c r="P125" s="109">
        <v>2016</v>
      </c>
      <c r="Q125" s="112">
        <v>8749</v>
      </c>
      <c r="R125" s="111">
        <v>63.396700000000003</v>
      </c>
      <c r="S125" s="111">
        <v>9.5661000000000005</v>
      </c>
      <c r="T125" s="111">
        <v>2.1676000000000002</v>
      </c>
      <c r="U125" s="112">
        <v>14075</v>
      </c>
      <c r="V125" s="111">
        <v>3.1385000000000001</v>
      </c>
      <c r="W125" s="112">
        <v>4803</v>
      </c>
      <c r="X125" s="111">
        <v>2.6168999999999998</v>
      </c>
      <c r="Y125" s="112">
        <v>7376</v>
      </c>
      <c r="Z125" s="111">
        <v>63.396799999999999</v>
      </c>
      <c r="AA125" s="111">
        <v>9.0009999999999994</v>
      </c>
      <c r="AB125" s="111">
        <v>2.0253000000000001</v>
      </c>
      <c r="AC125" s="112">
        <v>13176</v>
      </c>
      <c r="AD125" s="111">
        <v>2.4396</v>
      </c>
      <c r="AE125" s="112">
        <v>4487</v>
      </c>
      <c r="AF125" s="111">
        <v>2.8599000000000001</v>
      </c>
      <c r="AG125" s="112">
        <v>6736</v>
      </c>
    </row>
    <row r="126" spans="1:33" x14ac:dyDescent="0.2">
      <c r="A126">
        <v>53580520</v>
      </c>
      <c r="B126" s="110" t="s">
        <v>518</v>
      </c>
      <c r="C126" s="110" t="s">
        <v>510</v>
      </c>
      <c r="D126" s="110">
        <v>2</v>
      </c>
      <c r="E126" s="110">
        <v>0</v>
      </c>
      <c r="F126" s="110">
        <v>2015</v>
      </c>
      <c r="G126" s="111">
        <v>66.209299999999999</v>
      </c>
      <c r="H126" s="111">
        <v>9.0947999999999993</v>
      </c>
      <c r="I126" s="111">
        <v>1.9434</v>
      </c>
      <c r="J126" s="109">
        <v>2015</v>
      </c>
      <c r="K126" s="112">
        <v>10552</v>
      </c>
      <c r="L126" s="111">
        <v>1.0275000000000001</v>
      </c>
      <c r="M126" s="109">
        <v>2014</v>
      </c>
      <c r="N126" s="112">
        <v>1602</v>
      </c>
      <c r="O126" s="111">
        <v>4.2683</v>
      </c>
      <c r="P126" s="109">
        <v>2016</v>
      </c>
      <c r="Q126" s="112">
        <v>6953</v>
      </c>
      <c r="R126" s="111">
        <v>66.204700000000003</v>
      </c>
      <c r="S126" s="111">
        <v>10.259600000000001</v>
      </c>
      <c r="T126" s="111">
        <v>1.7628999999999999</v>
      </c>
      <c r="U126" s="112">
        <v>11502</v>
      </c>
      <c r="V126" s="111">
        <v>0.95089999999999997</v>
      </c>
      <c r="W126" s="112">
        <v>851</v>
      </c>
      <c r="X126" s="111">
        <v>2.9134000000000002</v>
      </c>
      <c r="Y126" s="112">
        <v>6108</v>
      </c>
      <c r="Z126" s="111">
        <v>66.013300000000001</v>
      </c>
      <c r="AA126" s="111">
        <v>8.0498999999999992</v>
      </c>
      <c r="AB126" s="111">
        <v>1.4238</v>
      </c>
      <c r="AC126" s="112">
        <v>10760</v>
      </c>
      <c r="AD126" s="111">
        <v>0.78790000000000004</v>
      </c>
      <c r="AE126" s="112">
        <v>543</v>
      </c>
      <c r="AF126" s="111">
        <v>5.2117000000000004</v>
      </c>
      <c r="AG126" s="112">
        <v>5379</v>
      </c>
    </row>
    <row r="127" spans="1:33" x14ac:dyDescent="0.2">
      <c r="A127">
        <v>53580560</v>
      </c>
      <c r="B127" s="110" t="s">
        <v>169</v>
      </c>
      <c r="C127" s="110" t="s">
        <v>510</v>
      </c>
      <c r="D127" s="110">
        <v>1</v>
      </c>
      <c r="E127" s="110">
        <v>0</v>
      </c>
      <c r="F127" s="110">
        <v>2015</v>
      </c>
      <c r="G127" s="111">
        <v>68.514899999999997</v>
      </c>
      <c r="H127" s="111">
        <v>7.7911000000000001</v>
      </c>
      <c r="I127" s="111">
        <v>1.6838</v>
      </c>
      <c r="J127" s="109">
        <v>2015</v>
      </c>
      <c r="K127" s="112">
        <v>8277</v>
      </c>
      <c r="L127" s="111">
        <v>1.0905</v>
      </c>
      <c r="M127" s="109">
        <v>2014</v>
      </c>
      <c r="N127" s="112">
        <v>795</v>
      </c>
      <c r="O127" s="111">
        <v>3.9001000000000001</v>
      </c>
      <c r="P127" s="109">
        <v>2016</v>
      </c>
      <c r="Q127" s="112">
        <v>5520</v>
      </c>
      <c r="R127" s="111">
        <v>68.540599999999998</v>
      </c>
      <c r="S127" s="111">
        <v>7.1692999999999998</v>
      </c>
      <c r="T127" s="111">
        <v>1.4992000000000001</v>
      </c>
      <c r="U127" s="112">
        <v>8373</v>
      </c>
      <c r="V127" s="111">
        <v>1.0367999999999999</v>
      </c>
      <c r="W127" s="112">
        <v>721</v>
      </c>
      <c r="X127" s="111">
        <v>3.7776999999999998</v>
      </c>
      <c r="Y127" s="112">
        <v>4892</v>
      </c>
      <c r="Z127" s="111">
        <v>68.578000000000003</v>
      </c>
      <c r="AA127" s="111">
        <v>6.3338999999999999</v>
      </c>
      <c r="AB127" s="111">
        <v>1.5618000000000001</v>
      </c>
      <c r="AC127" s="112">
        <v>8269</v>
      </c>
      <c r="AD127" s="111">
        <v>0.90090000000000003</v>
      </c>
      <c r="AE127" s="112">
        <v>719</v>
      </c>
      <c r="AF127" s="111">
        <v>3.2435</v>
      </c>
      <c r="AG127" s="112">
        <v>4644</v>
      </c>
    </row>
    <row r="128" spans="1:33" x14ac:dyDescent="0.2">
      <c r="A128">
        <v>53580600</v>
      </c>
      <c r="B128" s="110" t="s">
        <v>519</v>
      </c>
      <c r="C128" s="110" t="s">
        <v>510</v>
      </c>
      <c r="D128" s="110">
        <v>1</v>
      </c>
      <c r="E128" s="110">
        <v>0</v>
      </c>
      <c r="F128" s="110">
        <v>2015</v>
      </c>
      <c r="G128" s="111">
        <v>83.145899999999997</v>
      </c>
      <c r="H128" s="111">
        <v>7.5876000000000001</v>
      </c>
      <c r="I128" s="111">
        <v>1.9216</v>
      </c>
      <c r="J128" s="109">
        <v>2015</v>
      </c>
      <c r="K128" s="112">
        <v>9223</v>
      </c>
      <c r="L128" s="111">
        <v>0.78549999999999998</v>
      </c>
      <c r="M128" s="109">
        <v>2014</v>
      </c>
      <c r="N128" s="112">
        <v>691</v>
      </c>
      <c r="O128" s="111">
        <v>3.8422000000000001</v>
      </c>
      <c r="P128" s="109">
        <v>2016</v>
      </c>
      <c r="Q128" s="112">
        <v>5716</v>
      </c>
      <c r="R128" s="111">
        <v>83.185000000000002</v>
      </c>
      <c r="S128" s="111">
        <v>6.8682999999999996</v>
      </c>
      <c r="T128" s="111">
        <v>1.4779</v>
      </c>
      <c r="U128" s="112">
        <v>8558</v>
      </c>
      <c r="V128" s="111">
        <v>0.68579999999999997</v>
      </c>
      <c r="W128" s="112">
        <v>503</v>
      </c>
      <c r="X128" s="111">
        <v>3.7688000000000001</v>
      </c>
      <c r="Y128" s="112">
        <v>4768</v>
      </c>
      <c r="Z128" s="111">
        <v>83.094099999999997</v>
      </c>
      <c r="AA128" s="111">
        <v>6.5362</v>
      </c>
      <c r="AB128" s="111">
        <v>1.4128000000000001</v>
      </c>
      <c r="AC128" s="112">
        <v>7834</v>
      </c>
      <c r="AD128" s="111">
        <v>0.65610000000000002</v>
      </c>
      <c r="AE128" s="112">
        <v>454</v>
      </c>
      <c r="AF128" s="111">
        <v>3.6852999999999998</v>
      </c>
      <c r="AG128" s="112">
        <v>4194</v>
      </c>
    </row>
    <row r="129" spans="1:33" x14ac:dyDescent="0.2">
      <c r="A129">
        <v>53620000</v>
      </c>
      <c r="B129" s="110" t="s">
        <v>520</v>
      </c>
      <c r="C129" s="110" t="s">
        <v>700</v>
      </c>
      <c r="D129" s="110">
        <v>0</v>
      </c>
      <c r="E129" s="110">
        <v>5</v>
      </c>
      <c r="F129" s="110">
        <v>2015</v>
      </c>
      <c r="G129" s="111">
        <v>704.70870000000002</v>
      </c>
      <c r="H129" s="111">
        <v>194.82069999999999</v>
      </c>
      <c r="I129" s="111">
        <v>57.708799999999997</v>
      </c>
      <c r="J129" s="109">
        <v>2015</v>
      </c>
      <c r="K129" s="112">
        <v>466657</v>
      </c>
      <c r="L129" s="111">
        <v>35.213000000000001</v>
      </c>
      <c r="M129" s="109">
        <v>2014</v>
      </c>
      <c r="N129" s="112">
        <v>129174</v>
      </c>
      <c r="O129" s="111">
        <v>65.228399999999993</v>
      </c>
      <c r="P129" s="109">
        <v>2016</v>
      </c>
      <c r="Q129" s="112">
        <v>264625</v>
      </c>
      <c r="R129" s="111">
        <v>704.44960000000003</v>
      </c>
      <c r="S129" s="111">
        <v>172.1293</v>
      </c>
      <c r="T129" s="111">
        <v>51.165300000000002</v>
      </c>
      <c r="U129" s="112">
        <v>455487</v>
      </c>
      <c r="V129" s="111">
        <v>31.486999999999998</v>
      </c>
      <c r="W129" s="112">
        <v>116836</v>
      </c>
      <c r="X129" s="111">
        <v>54.716500000000003</v>
      </c>
      <c r="Y129" s="112">
        <v>239689</v>
      </c>
      <c r="Z129" s="111">
        <v>704.8338</v>
      </c>
      <c r="AA129" s="111">
        <v>160.65610000000001</v>
      </c>
      <c r="AB129" s="111">
        <v>49.322299999999998</v>
      </c>
      <c r="AC129" s="112">
        <v>442356</v>
      </c>
      <c r="AD129" s="111">
        <v>28.881900000000002</v>
      </c>
      <c r="AE129" s="112">
        <v>110864</v>
      </c>
      <c r="AF129" s="111">
        <v>50.178899999999999</v>
      </c>
      <c r="AG129" s="112">
        <v>228466</v>
      </c>
    </row>
    <row r="130" spans="1:33" x14ac:dyDescent="0.2">
      <c r="A130">
        <v>53620040</v>
      </c>
      <c r="B130" s="110" t="s">
        <v>766</v>
      </c>
      <c r="C130" s="110" t="s">
        <v>510</v>
      </c>
      <c r="D130" s="110">
        <v>2</v>
      </c>
      <c r="E130" s="110">
        <v>0</v>
      </c>
      <c r="F130" s="110">
        <v>2015</v>
      </c>
      <c r="G130" s="111">
        <v>80.418300000000002</v>
      </c>
      <c r="H130" s="111">
        <v>15.8681</v>
      </c>
      <c r="I130" s="111">
        <v>3.9782999999999999</v>
      </c>
      <c r="J130" s="109">
        <v>2015</v>
      </c>
      <c r="K130" s="112">
        <v>23334</v>
      </c>
      <c r="L130" s="111">
        <v>3.9420000000000002</v>
      </c>
      <c r="M130" s="109">
        <v>2014</v>
      </c>
      <c r="N130" s="112">
        <v>3441</v>
      </c>
      <c r="O130" s="111">
        <v>5.7068000000000003</v>
      </c>
      <c r="P130" s="109">
        <v>2016</v>
      </c>
      <c r="Q130" s="112">
        <v>14567</v>
      </c>
      <c r="R130" s="111">
        <v>80.208399999999997</v>
      </c>
      <c r="S130" s="111">
        <v>12.3688</v>
      </c>
      <c r="T130" s="111">
        <v>3.3588</v>
      </c>
      <c r="U130" s="112">
        <v>24237</v>
      </c>
      <c r="V130" s="111">
        <v>1.7527999999999999</v>
      </c>
      <c r="W130" s="112">
        <v>2732</v>
      </c>
      <c r="X130" s="111">
        <v>5.2070999999999996</v>
      </c>
      <c r="Y130" s="112">
        <v>12768</v>
      </c>
      <c r="Z130" s="111">
        <v>80.382000000000005</v>
      </c>
      <c r="AA130" s="111">
        <v>11.6282</v>
      </c>
      <c r="AB130" s="111">
        <v>3.194</v>
      </c>
      <c r="AC130" s="112">
        <v>23219</v>
      </c>
      <c r="AD130" s="111">
        <v>1.5797000000000001</v>
      </c>
      <c r="AE130" s="112">
        <v>2828</v>
      </c>
      <c r="AF130" s="111">
        <v>4.9344000000000001</v>
      </c>
      <c r="AG130" s="112">
        <v>11596</v>
      </c>
    </row>
    <row r="131" spans="1:33" x14ac:dyDescent="0.2">
      <c r="A131">
        <v>53620080</v>
      </c>
      <c r="B131" s="110" t="s">
        <v>767</v>
      </c>
      <c r="C131" s="110" t="s">
        <v>510</v>
      </c>
      <c r="D131" s="110">
        <v>4</v>
      </c>
      <c r="E131" s="110">
        <v>0</v>
      </c>
      <c r="F131" s="110">
        <v>2015</v>
      </c>
      <c r="G131" s="111">
        <v>96.3369</v>
      </c>
      <c r="H131" s="111">
        <v>27.625299999999999</v>
      </c>
      <c r="I131" s="111">
        <v>7.6981999999999999</v>
      </c>
      <c r="J131" s="109">
        <v>2015</v>
      </c>
      <c r="K131" s="112">
        <v>60390</v>
      </c>
      <c r="L131" s="111">
        <v>3.7063999999999999</v>
      </c>
      <c r="M131" s="109">
        <v>2014</v>
      </c>
      <c r="N131" s="112">
        <v>16973</v>
      </c>
      <c r="O131" s="111">
        <v>10.0137</v>
      </c>
      <c r="P131" s="109">
        <v>2016</v>
      </c>
      <c r="Q131" s="112">
        <v>33870</v>
      </c>
      <c r="R131" s="111">
        <v>96.328100000000006</v>
      </c>
      <c r="S131" s="111">
        <v>25.273499999999999</v>
      </c>
      <c r="T131" s="111">
        <v>7.0179999999999998</v>
      </c>
      <c r="U131" s="112">
        <v>63526</v>
      </c>
      <c r="V131" s="111">
        <v>4.3272000000000004</v>
      </c>
      <c r="W131" s="112">
        <v>15392</v>
      </c>
      <c r="X131" s="111">
        <v>8.4181000000000008</v>
      </c>
      <c r="Y131" s="112">
        <v>32893</v>
      </c>
      <c r="Z131" s="111">
        <v>96.621200000000002</v>
      </c>
      <c r="AA131" s="111">
        <v>22.762899999999998</v>
      </c>
      <c r="AB131" s="111">
        <v>6.8086000000000002</v>
      </c>
      <c r="AC131" s="112">
        <v>60610</v>
      </c>
      <c r="AD131" s="111">
        <v>4.0525000000000002</v>
      </c>
      <c r="AE131" s="112">
        <v>17119</v>
      </c>
      <c r="AF131" s="111">
        <v>6.6418999999999997</v>
      </c>
      <c r="AG131" s="112">
        <v>31173</v>
      </c>
    </row>
    <row r="132" spans="1:33" x14ac:dyDescent="0.2">
      <c r="A132">
        <v>53620120</v>
      </c>
      <c r="B132" s="110" t="s">
        <v>768</v>
      </c>
      <c r="C132" s="110" t="s">
        <v>512</v>
      </c>
      <c r="D132" s="110">
        <v>3</v>
      </c>
      <c r="E132" s="110">
        <v>0</v>
      </c>
      <c r="F132" s="110">
        <v>2015</v>
      </c>
      <c r="G132" s="111">
        <v>36.1218</v>
      </c>
      <c r="H132" s="111">
        <v>13.562200000000001</v>
      </c>
      <c r="I132" s="111">
        <v>4.6788999999999996</v>
      </c>
      <c r="J132" s="109">
        <v>2015</v>
      </c>
      <c r="K132" s="112">
        <v>44768</v>
      </c>
      <c r="L132" s="111">
        <v>1.7903</v>
      </c>
      <c r="M132" s="109">
        <v>2014</v>
      </c>
      <c r="N132" s="112">
        <v>14325</v>
      </c>
      <c r="O132" s="111">
        <v>4.0967000000000002</v>
      </c>
      <c r="P132" s="109">
        <v>2016</v>
      </c>
      <c r="Q132" s="112">
        <v>22394</v>
      </c>
      <c r="R132" s="111">
        <v>36.123199999999997</v>
      </c>
      <c r="S132" s="111">
        <v>13.007099999999999</v>
      </c>
      <c r="T132" s="111">
        <v>4.2274000000000003</v>
      </c>
      <c r="U132" s="112">
        <v>43839</v>
      </c>
      <c r="V132" s="111">
        <v>1.7461</v>
      </c>
      <c r="W132" s="112">
        <v>13407</v>
      </c>
      <c r="X132" s="111">
        <v>3.6705000000000001</v>
      </c>
      <c r="Y132" s="112">
        <v>21330</v>
      </c>
      <c r="Z132" s="111">
        <v>36.132599999999996</v>
      </c>
      <c r="AA132" s="111">
        <v>12.389200000000001</v>
      </c>
      <c r="AB132" s="111">
        <v>4.0792999999999999</v>
      </c>
      <c r="AC132" s="112">
        <v>43653</v>
      </c>
      <c r="AD132" s="111">
        <v>1.7845</v>
      </c>
      <c r="AE132" s="112">
        <v>13615</v>
      </c>
      <c r="AF132" s="111">
        <v>3.5545</v>
      </c>
      <c r="AG132" s="112">
        <v>21320</v>
      </c>
    </row>
    <row r="133" spans="1:33" x14ac:dyDescent="0.2">
      <c r="A133">
        <v>53620160</v>
      </c>
      <c r="B133" s="110" t="s">
        <v>769</v>
      </c>
      <c r="C133" s="110" t="s">
        <v>510</v>
      </c>
      <c r="D133" s="110">
        <v>2</v>
      </c>
      <c r="E133" s="110">
        <v>0</v>
      </c>
      <c r="F133" s="110">
        <v>2015</v>
      </c>
      <c r="G133" s="111">
        <v>66.170100000000005</v>
      </c>
      <c r="H133" s="111">
        <v>10.4445</v>
      </c>
      <c r="I133" s="111">
        <v>3.4140000000000001</v>
      </c>
      <c r="J133" s="109">
        <v>2015</v>
      </c>
      <c r="K133" s="112">
        <v>21232</v>
      </c>
      <c r="L133" s="111">
        <v>1.6876</v>
      </c>
      <c r="M133" s="109">
        <v>2014</v>
      </c>
      <c r="N133" s="112">
        <v>3625</v>
      </c>
      <c r="O133" s="111">
        <v>3.9005999999999998</v>
      </c>
      <c r="P133" s="109">
        <v>2016</v>
      </c>
      <c r="Q133" s="112">
        <v>12705</v>
      </c>
      <c r="R133" s="111">
        <v>66.162300000000002</v>
      </c>
      <c r="S133" s="111">
        <v>10.1959</v>
      </c>
      <c r="T133" s="111">
        <v>3.1589</v>
      </c>
      <c r="U133" s="112">
        <v>21692</v>
      </c>
      <c r="V133" s="111">
        <v>1.5765</v>
      </c>
      <c r="W133" s="112">
        <v>3019</v>
      </c>
      <c r="X133" s="111">
        <v>3.8349000000000002</v>
      </c>
      <c r="Y133" s="112">
        <v>11908</v>
      </c>
      <c r="Z133" s="111">
        <v>65.9251</v>
      </c>
      <c r="AA133" s="111">
        <v>8.8406000000000002</v>
      </c>
      <c r="AB133" s="111">
        <v>3.0274999999999999</v>
      </c>
      <c r="AC133" s="112">
        <v>21343</v>
      </c>
      <c r="AD133" s="111">
        <v>1.1326000000000001</v>
      </c>
      <c r="AE133" s="112">
        <v>3041</v>
      </c>
      <c r="AF133" s="111">
        <v>3.2014</v>
      </c>
      <c r="AG133" s="112">
        <v>11330</v>
      </c>
    </row>
    <row r="134" spans="1:33" x14ac:dyDescent="0.2">
      <c r="A134">
        <v>53620200</v>
      </c>
      <c r="B134" s="110" t="s">
        <v>770</v>
      </c>
      <c r="C134" s="110" t="s">
        <v>510</v>
      </c>
      <c r="D134" s="110">
        <v>3</v>
      </c>
      <c r="E134" s="110">
        <v>0</v>
      </c>
      <c r="F134" s="110">
        <v>2015</v>
      </c>
      <c r="G134" s="111">
        <v>119.8944</v>
      </c>
      <c r="H134" s="111">
        <v>24.701499999999999</v>
      </c>
      <c r="I134" s="111">
        <v>7.8249000000000004</v>
      </c>
      <c r="J134" s="109">
        <v>2015</v>
      </c>
      <c r="K134" s="112">
        <v>49786</v>
      </c>
      <c r="L134" s="111">
        <v>2.9235000000000002</v>
      </c>
      <c r="M134" s="109">
        <v>2014</v>
      </c>
      <c r="N134" s="112">
        <v>8433</v>
      </c>
      <c r="O134" s="111">
        <v>9.2034000000000002</v>
      </c>
      <c r="P134" s="109">
        <v>2016</v>
      </c>
      <c r="Q134" s="112">
        <v>30123</v>
      </c>
      <c r="R134" s="111">
        <v>119.9023</v>
      </c>
      <c r="S134" s="111">
        <v>21.832799999999999</v>
      </c>
      <c r="T134" s="111">
        <v>7.0319000000000003</v>
      </c>
      <c r="U134" s="112">
        <v>50689</v>
      </c>
      <c r="V134" s="111">
        <v>2.3515999999999999</v>
      </c>
      <c r="W134" s="112">
        <v>7064</v>
      </c>
      <c r="X134" s="111">
        <v>8.1841000000000008</v>
      </c>
      <c r="Y134" s="112">
        <v>27859</v>
      </c>
      <c r="Z134" s="111">
        <v>120.02290000000001</v>
      </c>
      <c r="AA134" s="111">
        <v>20.6648</v>
      </c>
      <c r="AB134" s="111">
        <v>6.7275999999999998</v>
      </c>
      <c r="AC134" s="112">
        <v>48717</v>
      </c>
      <c r="AD134" s="111">
        <v>2.1802999999999999</v>
      </c>
      <c r="AE134" s="112">
        <v>6472</v>
      </c>
      <c r="AF134" s="111">
        <v>7.9320000000000004</v>
      </c>
      <c r="AG134" s="112">
        <v>26162</v>
      </c>
    </row>
    <row r="135" spans="1:33" x14ac:dyDescent="0.2">
      <c r="A135">
        <v>53620240</v>
      </c>
      <c r="B135" s="110" t="s">
        <v>771</v>
      </c>
      <c r="C135" s="110" t="s">
        <v>512</v>
      </c>
      <c r="D135" s="110">
        <v>3</v>
      </c>
      <c r="E135" s="110">
        <v>0</v>
      </c>
      <c r="F135" s="110">
        <v>2015</v>
      </c>
      <c r="G135" s="111">
        <v>45.104999999999997</v>
      </c>
      <c r="H135" s="111">
        <v>17.297699999999999</v>
      </c>
      <c r="I135" s="111">
        <v>5.4012000000000002</v>
      </c>
      <c r="J135" s="109">
        <v>2015</v>
      </c>
      <c r="K135" s="112">
        <v>51999</v>
      </c>
      <c r="L135" s="111">
        <v>3.6438000000000001</v>
      </c>
      <c r="M135" s="109">
        <v>2014</v>
      </c>
      <c r="N135" s="112">
        <v>20018</v>
      </c>
      <c r="O135" s="111">
        <v>5.2485999999999997</v>
      </c>
      <c r="P135" s="109">
        <v>2016</v>
      </c>
      <c r="Q135" s="112">
        <v>28407</v>
      </c>
      <c r="R135" s="111">
        <v>45.1068</v>
      </c>
      <c r="S135" s="111">
        <v>16.430399999999999</v>
      </c>
      <c r="T135" s="111">
        <v>4.8531000000000004</v>
      </c>
      <c r="U135" s="112">
        <v>47019</v>
      </c>
      <c r="V135" s="111">
        <v>4.0255999999999998</v>
      </c>
      <c r="W135" s="112">
        <v>17496</v>
      </c>
      <c r="X135" s="111">
        <v>4.4465000000000003</v>
      </c>
      <c r="Y135" s="112">
        <v>24366</v>
      </c>
      <c r="Z135" s="111">
        <v>45.106499999999997</v>
      </c>
      <c r="AA135" s="111">
        <v>16.189499999999999</v>
      </c>
      <c r="AB135" s="111">
        <v>4.7249999999999996</v>
      </c>
      <c r="AC135" s="112">
        <v>45583</v>
      </c>
      <c r="AD135" s="111">
        <v>3.5851000000000002</v>
      </c>
      <c r="AE135" s="112">
        <v>14199</v>
      </c>
      <c r="AF135" s="111">
        <v>4.5015999999999998</v>
      </c>
      <c r="AG135" s="112">
        <v>23223</v>
      </c>
    </row>
    <row r="136" spans="1:33" x14ac:dyDescent="0.2">
      <c r="A136">
        <v>53620280</v>
      </c>
      <c r="B136" s="110" t="s">
        <v>772</v>
      </c>
      <c r="C136" s="110" t="s">
        <v>512</v>
      </c>
      <c r="D136" s="110">
        <v>3</v>
      </c>
      <c r="E136" s="110">
        <v>0</v>
      </c>
      <c r="F136" s="110">
        <v>2015</v>
      </c>
      <c r="G136" s="111">
        <v>51.220100000000002</v>
      </c>
      <c r="H136" s="111">
        <v>22.3384</v>
      </c>
      <c r="I136" s="111">
        <v>6.1841999999999997</v>
      </c>
      <c r="J136" s="109">
        <v>2015</v>
      </c>
      <c r="K136" s="112">
        <v>59496</v>
      </c>
      <c r="L136" s="111">
        <v>6.0381999999999998</v>
      </c>
      <c r="M136" s="109">
        <v>2014</v>
      </c>
      <c r="N136" s="112">
        <v>20733</v>
      </c>
      <c r="O136" s="111">
        <v>5.5926</v>
      </c>
      <c r="P136" s="109">
        <v>2016</v>
      </c>
      <c r="Q136" s="112">
        <v>32570</v>
      </c>
      <c r="R136" s="111">
        <v>51.171599999999998</v>
      </c>
      <c r="S136" s="111">
        <v>19.645900000000001</v>
      </c>
      <c r="T136" s="111">
        <v>5.5559000000000003</v>
      </c>
      <c r="U136" s="112">
        <v>53261</v>
      </c>
      <c r="V136" s="111">
        <v>5.7824</v>
      </c>
      <c r="W136" s="112">
        <v>20476</v>
      </c>
      <c r="X136" s="111">
        <v>4.5247999999999999</v>
      </c>
      <c r="Y136" s="112">
        <v>28116</v>
      </c>
      <c r="Z136" s="111">
        <v>51.172899999999998</v>
      </c>
      <c r="AA136" s="111">
        <v>19.290500000000002</v>
      </c>
      <c r="AB136" s="111">
        <v>5.5103</v>
      </c>
      <c r="AC136" s="112">
        <v>52351</v>
      </c>
      <c r="AD136" s="111">
        <v>5.5940000000000003</v>
      </c>
      <c r="AE136" s="112">
        <v>18742</v>
      </c>
      <c r="AF136" s="111">
        <v>4.3483999999999998</v>
      </c>
      <c r="AG136" s="112">
        <v>27367</v>
      </c>
    </row>
    <row r="137" spans="1:33" x14ac:dyDescent="0.2">
      <c r="A137">
        <v>53620320</v>
      </c>
      <c r="B137" s="110" t="s">
        <v>773</v>
      </c>
      <c r="C137" s="110" t="s">
        <v>510</v>
      </c>
      <c r="D137" s="110">
        <v>4</v>
      </c>
      <c r="E137" s="110">
        <v>0</v>
      </c>
      <c r="F137" s="110">
        <v>2015</v>
      </c>
      <c r="G137" s="111">
        <v>113.9173</v>
      </c>
      <c r="H137" s="111">
        <v>31.0153</v>
      </c>
      <c r="I137" s="111">
        <v>8.1327999999999996</v>
      </c>
      <c r="J137" s="109">
        <v>2015</v>
      </c>
      <c r="K137" s="112">
        <v>65477</v>
      </c>
      <c r="L137" s="111">
        <v>5.2675999999999998</v>
      </c>
      <c r="M137" s="109">
        <v>2014</v>
      </c>
      <c r="N137" s="112">
        <v>17125</v>
      </c>
      <c r="O137" s="111">
        <v>12.528700000000001</v>
      </c>
      <c r="P137" s="109">
        <v>2016</v>
      </c>
      <c r="Q137" s="112">
        <v>38209</v>
      </c>
      <c r="R137" s="111">
        <v>113.9371</v>
      </c>
      <c r="S137" s="111">
        <v>25.187799999999999</v>
      </c>
      <c r="T137" s="111">
        <v>6.7016999999999998</v>
      </c>
      <c r="U137" s="112">
        <v>63135</v>
      </c>
      <c r="V137" s="111">
        <v>4.1203000000000003</v>
      </c>
      <c r="W137" s="112">
        <v>14375</v>
      </c>
      <c r="X137" s="111">
        <v>8.7409999999999997</v>
      </c>
      <c r="Y137" s="112">
        <v>33471</v>
      </c>
      <c r="Z137" s="111">
        <v>113.962</v>
      </c>
      <c r="AA137" s="111">
        <v>22.361000000000001</v>
      </c>
      <c r="AB137" s="111">
        <v>6.5362</v>
      </c>
      <c r="AC137" s="112">
        <v>61998</v>
      </c>
      <c r="AD137" s="111">
        <v>3.4769000000000001</v>
      </c>
      <c r="AE137" s="112">
        <v>13375</v>
      </c>
      <c r="AF137" s="111">
        <v>7.8413000000000004</v>
      </c>
      <c r="AG137" s="112">
        <v>31655</v>
      </c>
    </row>
    <row r="138" spans="1:33" x14ac:dyDescent="0.2">
      <c r="A138">
        <v>53620360</v>
      </c>
      <c r="B138" s="110" t="s">
        <v>774</v>
      </c>
      <c r="C138" s="110" t="s">
        <v>510</v>
      </c>
      <c r="D138" s="110">
        <v>3</v>
      </c>
      <c r="E138" s="110">
        <v>0</v>
      </c>
      <c r="F138" s="110">
        <v>2015</v>
      </c>
      <c r="G138" s="111">
        <v>72.153000000000006</v>
      </c>
      <c r="H138" s="111">
        <v>19.348099999999999</v>
      </c>
      <c r="I138" s="111">
        <v>6.7525000000000004</v>
      </c>
      <c r="J138" s="109">
        <v>2015</v>
      </c>
      <c r="K138" s="112">
        <v>54200</v>
      </c>
      <c r="L138" s="111">
        <v>2.5059</v>
      </c>
      <c r="M138" s="109">
        <v>2014</v>
      </c>
      <c r="N138" s="112">
        <v>11981</v>
      </c>
      <c r="O138" s="111">
        <v>5.8434999999999997</v>
      </c>
      <c r="P138" s="109">
        <v>2016</v>
      </c>
      <c r="Q138" s="112">
        <v>32505</v>
      </c>
      <c r="R138" s="111">
        <v>72.136700000000005</v>
      </c>
      <c r="S138" s="111">
        <v>16.1203</v>
      </c>
      <c r="T138" s="111">
        <v>6.0244999999999997</v>
      </c>
      <c r="U138" s="112">
        <v>53158</v>
      </c>
      <c r="V138" s="111">
        <v>2.0103</v>
      </c>
      <c r="W138" s="112">
        <v>10411</v>
      </c>
      <c r="X138" s="111">
        <v>4.8830999999999998</v>
      </c>
      <c r="Y138" s="112">
        <v>29659</v>
      </c>
      <c r="Z138" s="111">
        <v>72.136600000000001</v>
      </c>
      <c r="AA138" s="111">
        <v>15.128500000000001</v>
      </c>
      <c r="AB138" s="111">
        <v>5.6619000000000002</v>
      </c>
      <c r="AC138" s="112">
        <v>51365</v>
      </c>
      <c r="AD138" s="111">
        <v>1.8517999999999999</v>
      </c>
      <c r="AE138" s="112">
        <v>9405</v>
      </c>
      <c r="AF138" s="111">
        <v>4.5789</v>
      </c>
      <c r="AG138" s="112">
        <v>28378</v>
      </c>
    </row>
    <row r="139" spans="1:33" x14ac:dyDescent="0.2">
      <c r="A139">
        <v>53620400</v>
      </c>
      <c r="B139" s="110" t="s">
        <v>775</v>
      </c>
      <c r="C139" s="110" t="s">
        <v>512</v>
      </c>
      <c r="D139" s="110">
        <v>3</v>
      </c>
      <c r="E139" s="110">
        <v>0</v>
      </c>
      <c r="F139" s="110">
        <v>2015</v>
      </c>
      <c r="G139" s="111">
        <v>23.3718</v>
      </c>
      <c r="H139" s="111">
        <v>12.6196</v>
      </c>
      <c r="I139" s="111">
        <v>3.6438000000000001</v>
      </c>
      <c r="J139" s="109">
        <v>2015</v>
      </c>
      <c r="K139" s="112">
        <v>35975</v>
      </c>
      <c r="L139" s="111">
        <v>3.7077</v>
      </c>
      <c r="M139" s="109">
        <v>2014</v>
      </c>
      <c r="N139" s="112">
        <v>12520</v>
      </c>
      <c r="O139" s="111">
        <v>3.0937999999999999</v>
      </c>
      <c r="P139" s="109">
        <v>2016</v>
      </c>
      <c r="Q139" s="112">
        <v>19275</v>
      </c>
      <c r="R139" s="111">
        <v>23.373100000000001</v>
      </c>
      <c r="S139" s="111">
        <v>12.066800000000001</v>
      </c>
      <c r="T139" s="111">
        <v>3.2351000000000001</v>
      </c>
      <c r="U139" s="112">
        <v>34931</v>
      </c>
      <c r="V139" s="111">
        <v>3.7942</v>
      </c>
      <c r="W139" s="112">
        <v>12464</v>
      </c>
      <c r="X139" s="111">
        <v>2.8064</v>
      </c>
      <c r="Y139" s="112">
        <v>17308</v>
      </c>
      <c r="Z139" s="111">
        <v>23.372</v>
      </c>
      <c r="AA139" s="111">
        <v>11.4009</v>
      </c>
      <c r="AB139" s="111">
        <v>3.0518999999999998</v>
      </c>
      <c r="AC139" s="112">
        <v>33517</v>
      </c>
      <c r="AD139" s="111">
        <v>3.6444999999999999</v>
      </c>
      <c r="AE139" s="112">
        <v>12068</v>
      </c>
      <c r="AF139" s="111">
        <v>2.6444999999999999</v>
      </c>
      <c r="AG139" s="112">
        <v>16214</v>
      </c>
    </row>
    <row r="140" spans="1:33" x14ac:dyDescent="0.2">
      <c r="A140">
        <v>53660000</v>
      </c>
      <c r="B140" s="110" t="s">
        <v>521</v>
      </c>
      <c r="C140" s="110" t="s">
        <v>700</v>
      </c>
      <c r="D140" s="110">
        <v>0</v>
      </c>
      <c r="E140" s="110">
        <v>1</v>
      </c>
      <c r="F140" s="110">
        <v>2015</v>
      </c>
      <c r="G140" s="111">
        <v>1248.7266</v>
      </c>
      <c r="H140" s="111">
        <v>167.98849999999999</v>
      </c>
      <c r="I140" s="111">
        <v>40.532400000000003</v>
      </c>
      <c r="J140" s="109">
        <v>2015</v>
      </c>
      <c r="K140" s="112">
        <v>191165</v>
      </c>
      <c r="L140" s="111">
        <v>21.020399999999999</v>
      </c>
      <c r="M140" s="109">
        <v>2014</v>
      </c>
      <c r="N140" s="112">
        <v>52645</v>
      </c>
      <c r="O140" s="111">
        <v>76.084999999999994</v>
      </c>
      <c r="P140" s="109">
        <v>2016</v>
      </c>
      <c r="Q140" s="112">
        <v>126638</v>
      </c>
      <c r="R140" s="111">
        <v>1249.0114000000001</v>
      </c>
      <c r="S140" s="111">
        <v>155.47190000000001</v>
      </c>
      <c r="T140" s="111">
        <v>34.978000000000002</v>
      </c>
      <c r="U140" s="112">
        <v>189316</v>
      </c>
      <c r="V140" s="111">
        <v>20.2395</v>
      </c>
      <c r="W140" s="112">
        <v>46309</v>
      </c>
      <c r="X140" s="111">
        <v>74.642300000000006</v>
      </c>
      <c r="Y140" s="112">
        <v>104085</v>
      </c>
      <c r="Z140" s="111">
        <v>1249.0531000000001</v>
      </c>
      <c r="AA140" s="111">
        <v>143.95339999999999</v>
      </c>
      <c r="AB140" s="111">
        <v>32.742100000000001</v>
      </c>
      <c r="AC140" s="112">
        <v>182177</v>
      </c>
      <c r="AD140" s="111">
        <v>18.780200000000001</v>
      </c>
      <c r="AE140" s="112">
        <v>44242</v>
      </c>
      <c r="AF140" s="111">
        <v>69.662700000000001</v>
      </c>
      <c r="AG140" s="112">
        <v>96747</v>
      </c>
    </row>
    <row r="141" spans="1:33" x14ac:dyDescent="0.2">
      <c r="A141">
        <v>53660040</v>
      </c>
      <c r="B141" s="110" t="s">
        <v>776</v>
      </c>
      <c r="C141" s="110" t="s">
        <v>510</v>
      </c>
      <c r="D141" s="110">
        <v>2</v>
      </c>
      <c r="E141" s="110">
        <v>0</v>
      </c>
      <c r="F141" s="110">
        <v>2015</v>
      </c>
      <c r="G141" s="111">
        <v>150.8313</v>
      </c>
      <c r="H141" s="111">
        <v>18.6739</v>
      </c>
      <c r="I141" s="111">
        <v>4.9974999999999996</v>
      </c>
      <c r="J141" s="109">
        <v>2015</v>
      </c>
      <c r="K141" s="112">
        <v>17367</v>
      </c>
      <c r="L141" s="111">
        <v>1.5275000000000001</v>
      </c>
      <c r="M141" s="109">
        <v>2014</v>
      </c>
      <c r="N141" s="112">
        <v>3121</v>
      </c>
      <c r="O141" s="111">
        <v>9.3823000000000008</v>
      </c>
      <c r="P141" s="109">
        <v>2016</v>
      </c>
      <c r="Q141" s="112">
        <v>11258</v>
      </c>
      <c r="R141" s="111">
        <v>150.83869999999999</v>
      </c>
      <c r="S141" s="111">
        <v>17.889299999999999</v>
      </c>
      <c r="T141" s="111">
        <v>4.3131000000000004</v>
      </c>
      <c r="U141" s="112">
        <v>18499</v>
      </c>
      <c r="V141" s="111">
        <v>1.5134000000000001</v>
      </c>
      <c r="W141" s="112">
        <v>3585</v>
      </c>
      <c r="X141" s="111">
        <v>9.2959999999999994</v>
      </c>
      <c r="Y141" s="112">
        <v>10367</v>
      </c>
      <c r="Z141" s="111">
        <v>150.83920000000001</v>
      </c>
      <c r="AA141" s="111">
        <v>16.932700000000001</v>
      </c>
      <c r="AB141" s="111">
        <v>3.9563999999999999</v>
      </c>
      <c r="AC141" s="112">
        <v>17718</v>
      </c>
      <c r="AD141" s="111">
        <v>1.4611000000000001</v>
      </c>
      <c r="AE141" s="112">
        <v>3553</v>
      </c>
      <c r="AF141" s="111">
        <v>9.2321000000000009</v>
      </c>
      <c r="AG141" s="112">
        <v>9419</v>
      </c>
    </row>
    <row r="142" spans="1:33" x14ac:dyDescent="0.2">
      <c r="A142">
        <v>53660080</v>
      </c>
      <c r="B142" s="110" t="s">
        <v>129</v>
      </c>
      <c r="C142" s="110" t="s">
        <v>510</v>
      </c>
      <c r="D142" s="110">
        <v>1</v>
      </c>
      <c r="E142" s="110">
        <v>0</v>
      </c>
      <c r="F142" s="110">
        <v>2015</v>
      </c>
      <c r="G142" s="111">
        <v>148.6189</v>
      </c>
      <c r="H142" s="111">
        <v>15.497199999999999</v>
      </c>
      <c r="I142" s="111">
        <v>2.4462999999999999</v>
      </c>
      <c r="J142" s="109">
        <v>2015</v>
      </c>
      <c r="K142" s="112">
        <v>8471</v>
      </c>
      <c r="L142" s="111">
        <v>1.3216000000000001</v>
      </c>
      <c r="M142" s="109">
        <v>2014</v>
      </c>
      <c r="N142" s="112">
        <v>1906</v>
      </c>
      <c r="O142" s="111">
        <v>9.6837</v>
      </c>
      <c r="P142" s="109">
        <v>2016</v>
      </c>
      <c r="Q142" s="112">
        <v>5093</v>
      </c>
      <c r="R142" s="111">
        <v>148.62729999999999</v>
      </c>
      <c r="S142" s="111">
        <v>14.8283</v>
      </c>
      <c r="T142" s="111">
        <v>2.0804999999999998</v>
      </c>
      <c r="U142" s="112">
        <v>8776</v>
      </c>
      <c r="V142" s="111">
        <v>1.1614</v>
      </c>
      <c r="W142" s="112">
        <v>1536</v>
      </c>
      <c r="X142" s="111">
        <v>9.7626000000000008</v>
      </c>
      <c r="Y142" s="112">
        <v>4827</v>
      </c>
      <c r="Z142" s="111">
        <v>148.56389999999999</v>
      </c>
      <c r="AA142" s="111">
        <v>13.7182</v>
      </c>
      <c r="AB142" s="111">
        <v>1.9342999999999999</v>
      </c>
      <c r="AC142" s="112">
        <v>8292</v>
      </c>
      <c r="AD142" s="111">
        <v>0.94110000000000005</v>
      </c>
      <c r="AE142" s="112">
        <v>1360</v>
      </c>
      <c r="AF142" s="111">
        <v>9.2263999999999999</v>
      </c>
      <c r="AG142" s="112">
        <v>4382</v>
      </c>
    </row>
    <row r="143" spans="1:33" x14ac:dyDescent="0.2">
      <c r="A143">
        <v>53660120</v>
      </c>
      <c r="B143" s="110" t="s">
        <v>144</v>
      </c>
      <c r="C143" s="110" t="s">
        <v>510</v>
      </c>
      <c r="D143" s="110">
        <v>1</v>
      </c>
      <c r="E143" s="110">
        <v>0</v>
      </c>
      <c r="F143" s="110">
        <v>2015</v>
      </c>
      <c r="G143" s="111">
        <v>95.213300000000004</v>
      </c>
      <c r="H143" s="111">
        <v>8.3834999999999997</v>
      </c>
      <c r="I143" s="111">
        <v>1.3574999999999999</v>
      </c>
      <c r="J143" s="109">
        <v>2015</v>
      </c>
      <c r="K143" s="112">
        <v>4236</v>
      </c>
      <c r="L143" s="111">
        <v>0.65359999999999996</v>
      </c>
      <c r="M143" s="109">
        <v>2014</v>
      </c>
      <c r="N143" s="112">
        <v>452</v>
      </c>
      <c r="O143" s="111">
        <v>4.8936999999999999</v>
      </c>
      <c r="P143" s="109">
        <v>2016</v>
      </c>
      <c r="Q143" s="112">
        <v>2474</v>
      </c>
      <c r="R143" s="111">
        <v>95.183899999999994</v>
      </c>
      <c r="S143" s="111">
        <v>8.2270000000000003</v>
      </c>
      <c r="T143" s="111">
        <v>1.0964</v>
      </c>
      <c r="U143" s="112">
        <v>4277</v>
      </c>
      <c r="V143" s="111">
        <v>0.49540000000000001</v>
      </c>
      <c r="W143" s="112">
        <v>555</v>
      </c>
      <c r="X143" s="111">
        <v>5.242</v>
      </c>
      <c r="Y143" s="112">
        <v>2339</v>
      </c>
      <c r="Z143" s="111">
        <v>95.185400000000001</v>
      </c>
      <c r="AA143" s="111">
        <v>8.0305</v>
      </c>
      <c r="AB143" s="111">
        <v>1.0099</v>
      </c>
      <c r="AC143" s="112">
        <v>4161</v>
      </c>
      <c r="AD143" s="111">
        <v>0.47499999999999998</v>
      </c>
      <c r="AE143" s="112">
        <v>478</v>
      </c>
      <c r="AF143" s="111">
        <v>5.2045000000000003</v>
      </c>
      <c r="AG143" s="112">
        <v>2181</v>
      </c>
    </row>
    <row r="144" spans="1:33" x14ac:dyDescent="0.2">
      <c r="A144">
        <v>53660160</v>
      </c>
      <c r="B144" s="110" t="s">
        <v>777</v>
      </c>
      <c r="C144" s="110" t="s">
        <v>510</v>
      </c>
      <c r="D144" s="110">
        <v>3</v>
      </c>
      <c r="E144" s="110">
        <v>0</v>
      </c>
      <c r="F144" s="110">
        <v>2015</v>
      </c>
      <c r="G144" s="111">
        <v>139.48859999999999</v>
      </c>
      <c r="H144" s="111">
        <v>28.2746</v>
      </c>
      <c r="I144" s="111">
        <v>8.1599000000000004</v>
      </c>
      <c r="J144" s="109">
        <v>2015</v>
      </c>
      <c r="K144" s="112">
        <v>56769</v>
      </c>
      <c r="L144" s="111">
        <v>4.3536999999999999</v>
      </c>
      <c r="M144" s="109">
        <v>2014</v>
      </c>
      <c r="N144" s="112">
        <v>21389</v>
      </c>
      <c r="O144" s="111">
        <v>9.6060999999999996</v>
      </c>
      <c r="P144" s="109">
        <v>2016</v>
      </c>
      <c r="Q144" s="112">
        <v>43597</v>
      </c>
      <c r="R144" s="111">
        <v>139.51300000000001</v>
      </c>
      <c r="S144" s="111">
        <v>26.290400000000002</v>
      </c>
      <c r="T144" s="111">
        <v>7.194</v>
      </c>
      <c r="U144" s="112">
        <v>53680</v>
      </c>
      <c r="V144" s="111">
        <v>4.2554999999999996</v>
      </c>
      <c r="W144" s="112">
        <v>17786</v>
      </c>
      <c r="X144" s="111">
        <v>9.1974</v>
      </c>
      <c r="Y144" s="112">
        <v>28429</v>
      </c>
      <c r="Z144" s="111">
        <v>139.46430000000001</v>
      </c>
      <c r="AA144" s="111">
        <v>25.269400000000001</v>
      </c>
      <c r="AB144" s="111">
        <v>6.8963999999999999</v>
      </c>
      <c r="AC144" s="112">
        <v>52205</v>
      </c>
      <c r="AD144" s="111">
        <v>4.2122999999999999</v>
      </c>
      <c r="AE144" s="112">
        <v>17834</v>
      </c>
      <c r="AF144" s="111">
        <v>8.6056000000000008</v>
      </c>
      <c r="AG144" s="112">
        <v>27402</v>
      </c>
    </row>
    <row r="145" spans="1:33" x14ac:dyDescent="0.2">
      <c r="A145">
        <v>53660200</v>
      </c>
      <c r="B145" s="110" t="s">
        <v>173</v>
      </c>
      <c r="C145" s="110" t="s">
        <v>510</v>
      </c>
      <c r="D145" s="110">
        <v>1</v>
      </c>
      <c r="E145" s="110">
        <v>0</v>
      </c>
      <c r="F145" s="110">
        <v>2015</v>
      </c>
      <c r="G145" s="111">
        <v>137.82579999999999</v>
      </c>
      <c r="H145" s="111">
        <v>13.1447</v>
      </c>
      <c r="I145" s="111">
        <v>2.8388</v>
      </c>
      <c r="J145" s="109">
        <v>2015</v>
      </c>
      <c r="K145" s="112">
        <v>8094</v>
      </c>
      <c r="L145" s="111">
        <v>1.0963000000000001</v>
      </c>
      <c r="M145" s="109">
        <v>2014</v>
      </c>
      <c r="N145" s="112">
        <v>2543</v>
      </c>
      <c r="O145" s="111">
        <v>6.8727999999999998</v>
      </c>
      <c r="P145" s="109">
        <v>2016</v>
      </c>
      <c r="Q145" s="112">
        <v>5198</v>
      </c>
      <c r="R145" s="111">
        <v>137.8184</v>
      </c>
      <c r="S145" s="111">
        <v>12.416499999999999</v>
      </c>
      <c r="T145" s="111">
        <v>2.5626000000000002</v>
      </c>
      <c r="U145" s="112">
        <v>8765</v>
      </c>
      <c r="V145" s="111">
        <v>0.94710000000000005</v>
      </c>
      <c r="W145" s="112">
        <v>2223</v>
      </c>
      <c r="X145" s="111">
        <v>7.0126999999999997</v>
      </c>
      <c r="Y145" s="112">
        <v>5143</v>
      </c>
      <c r="Z145" s="111">
        <v>137.81819999999999</v>
      </c>
      <c r="AA145" s="111">
        <v>12.1778</v>
      </c>
      <c r="AB145" s="111">
        <v>2.4496000000000002</v>
      </c>
      <c r="AC145" s="112">
        <v>8758</v>
      </c>
      <c r="AD145" s="111">
        <v>0.88400000000000001</v>
      </c>
      <c r="AE145" s="112">
        <v>2278</v>
      </c>
      <c r="AF145" s="111">
        <v>7.0157999999999996</v>
      </c>
      <c r="AG145" s="112">
        <v>4930</v>
      </c>
    </row>
    <row r="146" spans="1:33" x14ac:dyDescent="0.2">
      <c r="A146">
        <v>53660240</v>
      </c>
      <c r="B146" s="110" t="s">
        <v>175</v>
      </c>
      <c r="C146" s="110" t="s">
        <v>510</v>
      </c>
      <c r="D146" s="110">
        <v>2</v>
      </c>
      <c r="E146" s="110">
        <v>0</v>
      </c>
      <c r="F146" s="110">
        <v>2015</v>
      </c>
      <c r="G146" s="111">
        <v>66.073400000000007</v>
      </c>
      <c r="H146" s="111">
        <v>10.415699999999999</v>
      </c>
      <c r="I146" s="111">
        <v>2.9731000000000001</v>
      </c>
      <c r="J146" s="109">
        <v>2015</v>
      </c>
      <c r="K146" s="112">
        <v>11229</v>
      </c>
      <c r="L146" s="111">
        <v>1.4419999999999999</v>
      </c>
      <c r="M146" s="109">
        <v>2014</v>
      </c>
      <c r="N146" s="112">
        <v>2924</v>
      </c>
      <c r="O146" s="111">
        <v>4.2173999999999996</v>
      </c>
      <c r="P146" s="109">
        <v>2016</v>
      </c>
      <c r="Q146" s="112">
        <v>6961</v>
      </c>
      <c r="R146" s="111">
        <v>66.081000000000003</v>
      </c>
      <c r="S146" s="111">
        <v>9.7993000000000006</v>
      </c>
      <c r="T146" s="111">
        <v>2.5640000000000001</v>
      </c>
      <c r="U146" s="112">
        <v>11689</v>
      </c>
      <c r="V146" s="111">
        <v>1.4894000000000001</v>
      </c>
      <c r="W146" s="112">
        <v>2954</v>
      </c>
      <c r="X146" s="111">
        <v>4.1955999999999998</v>
      </c>
      <c r="Y146" s="112">
        <v>6489</v>
      </c>
      <c r="Z146" s="111">
        <v>66.079599999999999</v>
      </c>
      <c r="AA146" s="111">
        <v>9.3754000000000008</v>
      </c>
      <c r="AB146" s="111">
        <v>2.3782000000000001</v>
      </c>
      <c r="AC146" s="112">
        <v>11194</v>
      </c>
      <c r="AD146" s="111">
        <v>1.2018</v>
      </c>
      <c r="AE146" s="112">
        <v>2601</v>
      </c>
      <c r="AF146" s="111">
        <v>4.1680999999999999</v>
      </c>
      <c r="AG146" s="112">
        <v>6084</v>
      </c>
    </row>
    <row r="147" spans="1:33" x14ac:dyDescent="0.2">
      <c r="A147">
        <v>53660280</v>
      </c>
      <c r="B147" s="110" t="s">
        <v>778</v>
      </c>
      <c r="C147" s="110" t="s">
        <v>510</v>
      </c>
      <c r="D147" s="110">
        <v>3</v>
      </c>
      <c r="E147" s="110">
        <v>0</v>
      </c>
      <c r="F147" s="110">
        <v>2015</v>
      </c>
      <c r="G147" s="111">
        <v>136.4811</v>
      </c>
      <c r="H147" s="111">
        <v>24.898399999999999</v>
      </c>
      <c r="I147" s="111">
        <v>5.8</v>
      </c>
      <c r="J147" s="109">
        <v>2015</v>
      </c>
      <c r="K147" s="112">
        <v>27170</v>
      </c>
      <c r="L147" s="111">
        <v>4.8871000000000002</v>
      </c>
      <c r="M147" s="109">
        <v>2014</v>
      </c>
      <c r="N147" s="112">
        <v>6581</v>
      </c>
      <c r="O147" s="111">
        <v>8.7042999999999999</v>
      </c>
      <c r="P147" s="109">
        <v>2016</v>
      </c>
      <c r="Q147" s="112">
        <v>16207</v>
      </c>
      <c r="R147" s="111">
        <v>136.3107</v>
      </c>
      <c r="S147" s="111">
        <v>22.604099999999999</v>
      </c>
      <c r="T147" s="111">
        <v>4.9337999999999997</v>
      </c>
      <c r="U147" s="112">
        <v>26003</v>
      </c>
      <c r="V147" s="111">
        <v>5.2618999999999998</v>
      </c>
      <c r="W147" s="112">
        <v>5627</v>
      </c>
      <c r="X147" s="111">
        <v>8.6831999999999994</v>
      </c>
      <c r="Y147" s="112">
        <v>14197</v>
      </c>
      <c r="Z147" s="111">
        <v>136.31530000000001</v>
      </c>
      <c r="AA147" s="111">
        <v>20.9514</v>
      </c>
      <c r="AB147" s="111">
        <v>4.5984999999999996</v>
      </c>
      <c r="AC147" s="112">
        <v>24575</v>
      </c>
      <c r="AD147" s="111">
        <v>5.1181999999999999</v>
      </c>
      <c r="AE147" s="112">
        <v>4870</v>
      </c>
      <c r="AF147" s="111">
        <v>8.0751000000000008</v>
      </c>
      <c r="AG147" s="112">
        <v>12638</v>
      </c>
    </row>
    <row r="148" spans="1:33" x14ac:dyDescent="0.2">
      <c r="A148">
        <v>53660320</v>
      </c>
      <c r="B148" s="110" t="s">
        <v>176</v>
      </c>
      <c r="C148" s="110" t="s">
        <v>510</v>
      </c>
      <c r="D148" s="110">
        <v>1</v>
      </c>
      <c r="E148" s="110">
        <v>0</v>
      </c>
      <c r="F148" s="110">
        <v>2015</v>
      </c>
      <c r="G148" s="111">
        <v>94.3489</v>
      </c>
      <c r="H148" s="111">
        <v>10.583500000000001</v>
      </c>
      <c r="I148" s="111">
        <v>2.3184</v>
      </c>
      <c r="J148" s="109">
        <v>2015</v>
      </c>
      <c r="K148" s="112">
        <v>7469</v>
      </c>
      <c r="L148" s="111">
        <v>1.0705</v>
      </c>
      <c r="M148" s="109">
        <v>2014</v>
      </c>
      <c r="N148" s="112">
        <v>1340</v>
      </c>
      <c r="O148" s="111">
        <v>5.9139999999999997</v>
      </c>
      <c r="P148" s="109">
        <v>2016</v>
      </c>
      <c r="Q148" s="112">
        <v>4860</v>
      </c>
      <c r="R148" s="111">
        <v>94.354500000000002</v>
      </c>
      <c r="S148" s="111">
        <v>10.2553</v>
      </c>
      <c r="T148" s="111">
        <v>1.8985000000000001</v>
      </c>
      <c r="U148" s="112">
        <v>7883</v>
      </c>
      <c r="V148" s="111">
        <v>0.95030000000000003</v>
      </c>
      <c r="W148" s="112">
        <v>1273</v>
      </c>
      <c r="X148" s="111">
        <v>6.0488999999999997</v>
      </c>
      <c r="Y148" s="112">
        <v>4476</v>
      </c>
      <c r="Z148" s="111">
        <v>94.381100000000004</v>
      </c>
      <c r="AA148" s="111">
        <v>8.7350999999999992</v>
      </c>
      <c r="AB148" s="111">
        <v>1.6515</v>
      </c>
      <c r="AC148" s="112">
        <v>7298</v>
      </c>
      <c r="AD148" s="111">
        <v>0.86060000000000003</v>
      </c>
      <c r="AE148" s="112">
        <v>1363</v>
      </c>
      <c r="AF148" s="111">
        <v>5.2172999999999998</v>
      </c>
      <c r="AG148" s="112">
        <v>3896</v>
      </c>
    </row>
    <row r="149" spans="1:33" x14ac:dyDescent="0.2">
      <c r="A149">
        <v>53660360</v>
      </c>
      <c r="B149" s="110" t="s">
        <v>779</v>
      </c>
      <c r="C149" s="110" t="s">
        <v>510</v>
      </c>
      <c r="D149" s="110">
        <v>2</v>
      </c>
      <c r="E149" s="110">
        <v>0</v>
      </c>
      <c r="F149" s="110">
        <v>2015</v>
      </c>
      <c r="G149" s="111">
        <v>121.6661</v>
      </c>
      <c r="H149" s="111">
        <v>13.004899999999999</v>
      </c>
      <c r="I149" s="111">
        <v>3.2863000000000002</v>
      </c>
      <c r="J149" s="109">
        <v>2015</v>
      </c>
      <c r="K149" s="112">
        <v>13272</v>
      </c>
      <c r="L149" s="111">
        <v>1.1854</v>
      </c>
      <c r="M149" s="109">
        <v>2014</v>
      </c>
      <c r="N149" s="112">
        <v>3299</v>
      </c>
      <c r="O149" s="111">
        <v>6.1890000000000001</v>
      </c>
      <c r="P149" s="109">
        <v>2016</v>
      </c>
      <c r="Q149" s="112">
        <v>8092</v>
      </c>
      <c r="R149" s="111">
        <v>122.09139999999999</v>
      </c>
      <c r="S149" s="111">
        <v>11.2301</v>
      </c>
      <c r="T149" s="111">
        <v>2.8997000000000002</v>
      </c>
      <c r="U149" s="112">
        <v>13965</v>
      </c>
      <c r="V149" s="111">
        <v>1.0194000000000001</v>
      </c>
      <c r="W149" s="112">
        <v>3390</v>
      </c>
      <c r="X149" s="111">
        <v>5.1176000000000004</v>
      </c>
      <c r="Y149" s="112">
        <v>7898</v>
      </c>
      <c r="Z149" s="111">
        <v>122.07980000000001</v>
      </c>
      <c r="AA149" s="111">
        <v>9.4</v>
      </c>
      <c r="AB149" s="111">
        <v>2.7547000000000001</v>
      </c>
      <c r="AC149" s="112">
        <v>13784</v>
      </c>
      <c r="AD149" s="111">
        <v>0.82</v>
      </c>
      <c r="AE149" s="112">
        <v>3575</v>
      </c>
      <c r="AF149" s="111">
        <v>4.1052999999999997</v>
      </c>
      <c r="AG149" s="112">
        <v>7383</v>
      </c>
    </row>
    <row r="150" spans="1:33" x14ac:dyDescent="0.2">
      <c r="A150">
        <v>53660400</v>
      </c>
      <c r="B150" s="110" t="s">
        <v>177</v>
      </c>
      <c r="C150" s="110" t="s">
        <v>510</v>
      </c>
      <c r="D150" s="110">
        <v>2</v>
      </c>
      <c r="E150" s="110">
        <v>0</v>
      </c>
      <c r="F150" s="110">
        <v>2015</v>
      </c>
      <c r="G150" s="111">
        <v>57.1678</v>
      </c>
      <c r="H150" s="111">
        <v>10.2102</v>
      </c>
      <c r="I150" s="111">
        <v>2.6957</v>
      </c>
      <c r="J150" s="109">
        <v>2015</v>
      </c>
      <c r="K150" s="112">
        <v>16997</v>
      </c>
      <c r="L150" s="111">
        <v>1.3569</v>
      </c>
      <c r="M150" s="109">
        <v>2014</v>
      </c>
      <c r="N150" s="112">
        <v>4025</v>
      </c>
      <c r="O150" s="111">
        <v>4.3270999999999997</v>
      </c>
      <c r="P150" s="109">
        <v>2016</v>
      </c>
      <c r="Q150" s="112">
        <v>10382</v>
      </c>
      <c r="R150" s="111">
        <v>57.1965</v>
      </c>
      <c r="S150" s="111">
        <v>8.9804999999999993</v>
      </c>
      <c r="T150" s="111">
        <v>2.3067000000000002</v>
      </c>
      <c r="U150" s="112">
        <v>16335</v>
      </c>
      <c r="V150" s="111">
        <v>1.2799</v>
      </c>
      <c r="W150" s="112">
        <v>2985</v>
      </c>
      <c r="X150" s="111">
        <v>4.1593</v>
      </c>
      <c r="Y150" s="112">
        <v>8986</v>
      </c>
      <c r="Z150" s="111">
        <v>57.247900000000001</v>
      </c>
      <c r="AA150" s="111">
        <v>8.093</v>
      </c>
      <c r="AB150" s="111">
        <v>2.1602000000000001</v>
      </c>
      <c r="AC150" s="112">
        <v>15314</v>
      </c>
      <c r="AD150" s="111">
        <v>1.1727000000000001</v>
      </c>
      <c r="AE150" s="112">
        <v>2253</v>
      </c>
      <c r="AF150" s="111">
        <v>3.6936</v>
      </c>
      <c r="AG150" s="112">
        <v>8204</v>
      </c>
    </row>
    <row r="151" spans="1:33" x14ac:dyDescent="0.2">
      <c r="A151">
        <v>53660440</v>
      </c>
      <c r="B151" s="110" t="s">
        <v>780</v>
      </c>
      <c r="C151" s="110" t="s">
        <v>510</v>
      </c>
      <c r="D151" s="110">
        <v>2</v>
      </c>
      <c r="E151" s="110">
        <v>0</v>
      </c>
      <c r="F151" s="110">
        <v>2015</v>
      </c>
      <c r="G151" s="111">
        <v>101.01139999999999</v>
      </c>
      <c r="H151" s="111">
        <v>14.901899999999999</v>
      </c>
      <c r="I151" s="111">
        <v>3.6589</v>
      </c>
      <c r="J151" s="109">
        <v>2015</v>
      </c>
      <c r="K151" s="112">
        <v>20091</v>
      </c>
      <c r="L151" s="111">
        <v>2.1257999999999999</v>
      </c>
      <c r="M151" s="109">
        <v>2014</v>
      </c>
      <c r="N151" s="112">
        <v>5065</v>
      </c>
      <c r="O151" s="111">
        <v>6.2946</v>
      </c>
      <c r="P151" s="109">
        <v>2016</v>
      </c>
      <c r="Q151" s="112">
        <v>12516</v>
      </c>
      <c r="R151" s="111">
        <v>100.996</v>
      </c>
      <c r="S151" s="111">
        <v>12.9511</v>
      </c>
      <c r="T151" s="111">
        <v>3.1286999999999998</v>
      </c>
      <c r="U151" s="112">
        <v>19444</v>
      </c>
      <c r="V151" s="111">
        <v>1.8657999999999999</v>
      </c>
      <c r="W151" s="112">
        <v>4395</v>
      </c>
      <c r="X151" s="111">
        <v>5.9269999999999996</v>
      </c>
      <c r="Y151" s="112">
        <v>10918</v>
      </c>
      <c r="Z151" s="111">
        <v>101.0784</v>
      </c>
      <c r="AA151" s="111">
        <v>11.2699</v>
      </c>
      <c r="AB151" s="111">
        <v>2.9523999999999999</v>
      </c>
      <c r="AC151" s="112">
        <v>18878</v>
      </c>
      <c r="AD151" s="111">
        <v>1.6334</v>
      </c>
      <c r="AE151" s="112">
        <v>4077</v>
      </c>
      <c r="AF151" s="111">
        <v>5.1189</v>
      </c>
      <c r="AG151" s="112">
        <v>10191</v>
      </c>
    </row>
    <row r="152" spans="1:33" x14ac:dyDescent="0.2">
      <c r="A152">
        <v>53700000</v>
      </c>
      <c r="B152" s="110" t="s">
        <v>522</v>
      </c>
      <c r="C152" s="110" t="s">
        <v>700</v>
      </c>
      <c r="D152" s="110">
        <v>0</v>
      </c>
      <c r="E152" s="110">
        <v>2</v>
      </c>
      <c r="F152" s="110">
        <v>2015</v>
      </c>
      <c r="G152" s="111">
        <v>627.98590000000002</v>
      </c>
      <c r="H152" s="111">
        <v>142.04750000000001</v>
      </c>
      <c r="I152" s="111">
        <v>48.992800000000003</v>
      </c>
      <c r="J152" s="109">
        <v>2015</v>
      </c>
      <c r="K152" s="112">
        <v>252527</v>
      </c>
      <c r="L152" s="111">
        <v>21.554200000000002</v>
      </c>
      <c r="M152" s="109">
        <v>2014</v>
      </c>
      <c r="N152" s="112">
        <v>62810</v>
      </c>
      <c r="O152" s="111">
        <v>44.127099999999999</v>
      </c>
      <c r="P152" s="109">
        <v>2016</v>
      </c>
      <c r="Q152" s="112">
        <v>148818</v>
      </c>
      <c r="R152" s="111">
        <v>627.97500000000002</v>
      </c>
      <c r="S152" s="111">
        <v>132.6404</v>
      </c>
      <c r="T152" s="111">
        <v>42.323500000000003</v>
      </c>
      <c r="U152" s="112">
        <v>250400</v>
      </c>
      <c r="V152" s="111">
        <v>22.241</v>
      </c>
      <c r="W152" s="112">
        <v>50982</v>
      </c>
      <c r="X152" s="111">
        <v>41.842799999999997</v>
      </c>
      <c r="Y152" s="112">
        <v>130213</v>
      </c>
      <c r="Z152" s="111">
        <v>627.8904</v>
      </c>
      <c r="AA152" s="111">
        <v>125.5033</v>
      </c>
      <c r="AB152" s="111">
        <v>39.017899999999997</v>
      </c>
      <c r="AC152" s="112">
        <v>238627</v>
      </c>
      <c r="AD152" s="111">
        <v>18.224499999999999</v>
      </c>
      <c r="AE152" s="112">
        <v>50784</v>
      </c>
      <c r="AF152" s="111">
        <v>39.680300000000003</v>
      </c>
      <c r="AG152" s="112">
        <v>119021</v>
      </c>
    </row>
    <row r="153" spans="1:33" x14ac:dyDescent="0.2">
      <c r="A153">
        <v>53700040</v>
      </c>
      <c r="B153" s="110" t="s">
        <v>781</v>
      </c>
      <c r="C153" s="110" t="s">
        <v>510</v>
      </c>
      <c r="D153" s="110">
        <v>3</v>
      </c>
      <c r="E153" s="110">
        <v>0</v>
      </c>
      <c r="F153" s="110">
        <v>2015</v>
      </c>
      <c r="G153" s="111">
        <v>117.3391</v>
      </c>
      <c r="H153" s="111">
        <v>23.458100000000002</v>
      </c>
      <c r="I153" s="111">
        <v>7.6708999999999996</v>
      </c>
      <c r="J153" s="109">
        <v>2015</v>
      </c>
      <c r="K153" s="112">
        <v>43350</v>
      </c>
      <c r="L153" s="111">
        <v>3.6288</v>
      </c>
      <c r="M153" s="109">
        <v>2014</v>
      </c>
      <c r="N153" s="112">
        <v>12277</v>
      </c>
      <c r="O153" s="111">
        <v>7.6951000000000001</v>
      </c>
      <c r="P153" s="109">
        <v>2016</v>
      </c>
      <c r="Q153" s="112">
        <v>26234</v>
      </c>
      <c r="R153" s="111">
        <v>117.3476</v>
      </c>
      <c r="S153" s="111">
        <v>21.220500000000001</v>
      </c>
      <c r="T153" s="111">
        <v>6.4386999999999999</v>
      </c>
      <c r="U153" s="112">
        <v>43194</v>
      </c>
      <c r="V153" s="111">
        <v>3.0135999999999998</v>
      </c>
      <c r="W153" s="112">
        <v>10230</v>
      </c>
      <c r="X153" s="111">
        <v>7.8258999999999999</v>
      </c>
      <c r="Y153" s="112">
        <v>22858</v>
      </c>
      <c r="Z153" s="111">
        <v>117.3734</v>
      </c>
      <c r="AA153" s="111">
        <v>20.364699999999999</v>
      </c>
      <c r="AB153" s="111">
        <v>6.0366</v>
      </c>
      <c r="AC153" s="112">
        <v>42281</v>
      </c>
      <c r="AD153" s="111">
        <v>2.8712</v>
      </c>
      <c r="AE153" s="112">
        <v>9457</v>
      </c>
      <c r="AF153" s="111">
        <v>7.2896000000000001</v>
      </c>
      <c r="AG153" s="112">
        <v>21076</v>
      </c>
    </row>
    <row r="154" spans="1:33" x14ac:dyDescent="0.2">
      <c r="A154">
        <v>53700080</v>
      </c>
      <c r="B154" s="110" t="s">
        <v>170</v>
      </c>
      <c r="C154" s="110" t="s">
        <v>510</v>
      </c>
      <c r="D154" s="110">
        <v>2</v>
      </c>
      <c r="E154" s="110">
        <v>0</v>
      </c>
      <c r="F154" s="110">
        <v>2015</v>
      </c>
      <c r="G154" s="111">
        <v>48.722000000000001</v>
      </c>
      <c r="H154" s="111">
        <v>9.1715999999999998</v>
      </c>
      <c r="I154" s="111">
        <v>2.6846000000000001</v>
      </c>
      <c r="J154" s="109">
        <v>2015</v>
      </c>
      <c r="K154" s="112">
        <v>12015</v>
      </c>
      <c r="L154" s="111">
        <v>1.0466</v>
      </c>
      <c r="M154" s="109">
        <v>2014</v>
      </c>
      <c r="N154" s="112">
        <v>3193</v>
      </c>
      <c r="O154" s="111">
        <v>3.3980999999999999</v>
      </c>
      <c r="P154" s="109">
        <v>2016</v>
      </c>
      <c r="Q154" s="112">
        <v>7218</v>
      </c>
      <c r="R154" s="111">
        <v>48.726399999999998</v>
      </c>
      <c r="S154" s="111">
        <v>7.1715999999999998</v>
      </c>
      <c r="T154" s="111">
        <v>2.2193999999999998</v>
      </c>
      <c r="U154" s="112">
        <v>11088</v>
      </c>
      <c r="V154" s="111">
        <v>1.0138</v>
      </c>
      <c r="W154" s="112">
        <v>2361</v>
      </c>
      <c r="X154" s="111">
        <v>2.4214000000000002</v>
      </c>
      <c r="Y154" s="112">
        <v>5664</v>
      </c>
      <c r="Z154" s="111">
        <v>48.725999999999999</v>
      </c>
      <c r="AA154" s="111">
        <v>6.6566999999999998</v>
      </c>
      <c r="AB154" s="111">
        <v>2.0163000000000002</v>
      </c>
      <c r="AC154" s="112">
        <v>10367</v>
      </c>
      <c r="AD154" s="111">
        <v>0.91790000000000005</v>
      </c>
      <c r="AE154" s="112">
        <v>2303</v>
      </c>
      <c r="AF154" s="111">
        <v>2.3523000000000001</v>
      </c>
      <c r="AG154" s="112">
        <v>5093</v>
      </c>
    </row>
    <row r="155" spans="1:33" x14ac:dyDescent="0.2">
      <c r="A155">
        <v>53700120</v>
      </c>
      <c r="B155" s="110" t="s">
        <v>782</v>
      </c>
      <c r="C155" s="110" t="s">
        <v>510</v>
      </c>
      <c r="D155" s="110">
        <v>3</v>
      </c>
      <c r="E155" s="110">
        <v>0</v>
      </c>
      <c r="F155" s="110">
        <v>2015</v>
      </c>
      <c r="G155" s="111">
        <v>83.202799999999996</v>
      </c>
      <c r="H155" s="111">
        <v>19.4072</v>
      </c>
      <c r="I155" s="111">
        <v>4.8517999999999999</v>
      </c>
      <c r="J155" s="109">
        <v>2015</v>
      </c>
      <c r="K155" s="112">
        <v>26963</v>
      </c>
      <c r="L155" s="111">
        <v>2.1457000000000002</v>
      </c>
      <c r="M155" s="109">
        <v>2014</v>
      </c>
      <c r="N155" s="112">
        <v>7630</v>
      </c>
      <c r="O155" s="111">
        <v>9.4603000000000002</v>
      </c>
      <c r="P155" s="109">
        <v>2016</v>
      </c>
      <c r="Q155" s="112">
        <v>16123</v>
      </c>
      <c r="R155" s="111">
        <v>83.210700000000003</v>
      </c>
      <c r="S155" s="111">
        <v>17.9404</v>
      </c>
      <c r="T155" s="111">
        <v>4.1254999999999997</v>
      </c>
      <c r="U155" s="112">
        <v>27826</v>
      </c>
      <c r="V155" s="111">
        <v>2.0185</v>
      </c>
      <c r="W155" s="112">
        <v>6816</v>
      </c>
      <c r="X155" s="111">
        <v>9.2835000000000001</v>
      </c>
      <c r="Y155" s="112">
        <v>14309</v>
      </c>
      <c r="Z155" s="111">
        <v>83.162400000000005</v>
      </c>
      <c r="AA155" s="111">
        <v>15.711</v>
      </c>
      <c r="AB155" s="111">
        <v>3.1554000000000002</v>
      </c>
      <c r="AC155" s="112">
        <v>26549</v>
      </c>
      <c r="AD155" s="111">
        <v>1.3905000000000001</v>
      </c>
      <c r="AE155" s="112">
        <v>5966</v>
      </c>
      <c r="AF155" s="111">
        <v>8.5840999999999994</v>
      </c>
      <c r="AG155" s="112">
        <v>12930</v>
      </c>
    </row>
    <row r="156" spans="1:33" x14ac:dyDescent="0.2">
      <c r="A156">
        <v>53700160</v>
      </c>
      <c r="B156" s="110" t="s">
        <v>783</v>
      </c>
      <c r="C156" s="110" t="s">
        <v>510</v>
      </c>
      <c r="D156" s="110">
        <v>3</v>
      </c>
      <c r="E156" s="110">
        <v>0</v>
      </c>
      <c r="F156" s="110">
        <v>2015</v>
      </c>
      <c r="G156" s="111">
        <v>92.206199999999995</v>
      </c>
      <c r="H156" s="111">
        <v>23.028700000000001</v>
      </c>
      <c r="I156" s="111">
        <v>8.4949999999999992</v>
      </c>
      <c r="J156" s="109">
        <v>2015</v>
      </c>
      <c r="K156" s="112">
        <v>41538</v>
      </c>
      <c r="L156" s="111">
        <v>3.6349</v>
      </c>
      <c r="M156" s="109">
        <v>2014</v>
      </c>
      <c r="N156" s="112">
        <v>15274</v>
      </c>
      <c r="O156" s="111">
        <v>6.1340000000000003</v>
      </c>
      <c r="P156" s="109">
        <v>2016</v>
      </c>
      <c r="Q156" s="112">
        <v>24874</v>
      </c>
      <c r="R156" s="111">
        <v>92.2209</v>
      </c>
      <c r="S156" s="111">
        <v>20.308399999999999</v>
      </c>
      <c r="T156" s="111">
        <v>7.6447000000000003</v>
      </c>
      <c r="U156" s="112">
        <v>41318</v>
      </c>
      <c r="V156" s="111">
        <v>3.0152000000000001</v>
      </c>
      <c r="W156" s="112">
        <v>12818</v>
      </c>
      <c r="X156" s="111">
        <v>5.4909999999999997</v>
      </c>
      <c r="Y156" s="112">
        <v>22592</v>
      </c>
      <c r="Z156" s="111">
        <v>92.1845</v>
      </c>
      <c r="AA156" s="111">
        <v>19.491499999999998</v>
      </c>
      <c r="AB156" s="111">
        <v>7.1611000000000002</v>
      </c>
      <c r="AC156" s="112">
        <v>39852</v>
      </c>
      <c r="AD156" s="111">
        <v>2.7827000000000002</v>
      </c>
      <c r="AE156" s="112">
        <v>12262</v>
      </c>
      <c r="AF156" s="111">
        <v>5.4328000000000003</v>
      </c>
      <c r="AG156" s="112">
        <v>20640</v>
      </c>
    </row>
    <row r="157" spans="1:33" x14ac:dyDescent="0.2">
      <c r="A157">
        <v>53700200</v>
      </c>
      <c r="B157" s="110" t="s">
        <v>784</v>
      </c>
      <c r="C157" s="110" t="s">
        <v>510</v>
      </c>
      <c r="D157" s="110">
        <v>3</v>
      </c>
      <c r="E157" s="110">
        <v>0</v>
      </c>
      <c r="F157" s="110">
        <v>2015</v>
      </c>
      <c r="G157" s="111">
        <v>61.266800000000003</v>
      </c>
      <c r="H157" s="111">
        <v>17.726500000000001</v>
      </c>
      <c r="I157" s="111">
        <v>6.1924999999999999</v>
      </c>
      <c r="J157" s="109">
        <v>2015</v>
      </c>
      <c r="K157" s="112">
        <v>39531</v>
      </c>
      <c r="L157" s="111">
        <v>3.9171</v>
      </c>
      <c r="M157" s="109">
        <v>2014</v>
      </c>
      <c r="N157" s="112">
        <v>8787</v>
      </c>
      <c r="O157" s="111">
        <v>4.5808</v>
      </c>
      <c r="P157" s="109">
        <v>2016</v>
      </c>
      <c r="Q157" s="112">
        <v>21129</v>
      </c>
      <c r="R157" s="111">
        <v>61.2712</v>
      </c>
      <c r="S157" s="111">
        <v>16.172699999999999</v>
      </c>
      <c r="T157" s="111">
        <v>5.4862000000000002</v>
      </c>
      <c r="U157" s="112">
        <v>38970</v>
      </c>
      <c r="V157" s="111">
        <v>3.3306</v>
      </c>
      <c r="W157" s="112">
        <v>5726</v>
      </c>
      <c r="X157" s="111">
        <v>4.2983000000000002</v>
      </c>
      <c r="Y157" s="112">
        <v>19026</v>
      </c>
      <c r="Z157" s="111">
        <v>61.246200000000002</v>
      </c>
      <c r="AA157" s="111">
        <v>15.584899999999999</v>
      </c>
      <c r="AB157" s="111">
        <v>5.2092000000000001</v>
      </c>
      <c r="AC157" s="112">
        <v>36756</v>
      </c>
      <c r="AD157" s="111">
        <v>3.2336</v>
      </c>
      <c r="AE157" s="112">
        <v>7836</v>
      </c>
      <c r="AF157" s="111">
        <v>4.0972999999999997</v>
      </c>
      <c r="AG157" s="112">
        <v>17392</v>
      </c>
    </row>
    <row r="158" spans="1:33" x14ac:dyDescent="0.2">
      <c r="A158">
        <v>53700240</v>
      </c>
      <c r="B158" s="110" t="s">
        <v>183</v>
      </c>
      <c r="C158" s="110" t="s">
        <v>510</v>
      </c>
      <c r="D158" s="110">
        <v>2</v>
      </c>
      <c r="E158" s="110">
        <v>0</v>
      </c>
      <c r="F158" s="110">
        <v>2015</v>
      </c>
      <c r="G158" s="111">
        <v>42.085900000000002</v>
      </c>
      <c r="H158" s="111">
        <v>6.8593999999999999</v>
      </c>
      <c r="I158" s="111">
        <v>2.8506</v>
      </c>
      <c r="J158" s="109">
        <v>2015</v>
      </c>
      <c r="K158" s="112">
        <v>10167</v>
      </c>
      <c r="L158" s="111">
        <v>0.82350000000000001</v>
      </c>
      <c r="M158" s="109">
        <v>2014</v>
      </c>
      <c r="N158" s="112">
        <v>1007</v>
      </c>
      <c r="O158" s="111">
        <v>2.2511000000000001</v>
      </c>
      <c r="P158" s="109">
        <v>2016</v>
      </c>
      <c r="Q158" s="112">
        <v>6475</v>
      </c>
      <c r="R158" s="111">
        <v>42.084800000000001</v>
      </c>
      <c r="S158" s="111">
        <v>6.4656000000000002</v>
      </c>
      <c r="T158" s="111">
        <v>2.3576000000000001</v>
      </c>
      <c r="U158" s="112">
        <v>9511</v>
      </c>
      <c r="V158" s="111">
        <v>0.72570000000000001</v>
      </c>
      <c r="W158" s="112">
        <v>898</v>
      </c>
      <c r="X158" s="111">
        <v>2.2490000000000001</v>
      </c>
      <c r="Y158" s="112">
        <v>5245</v>
      </c>
      <c r="Z158" s="111">
        <v>42.084699999999998</v>
      </c>
      <c r="AA158" s="111">
        <v>6.2446000000000002</v>
      </c>
      <c r="AB158" s="111">
        <v>2.1817000000000002</v>
      </c>
      <c r="AC158" s="112">
        <v>8980</v>
      </c>
      <c r="AD158" s="111">
        <v>0.67159999999999997</v>
      </c>
      <c r="AE158" s="112">
        <v>802</v>
      </c>
      <c r="AF158" s="111">
        <v>2.2448999999999999</v>
      </c>
      <c r="AG158" s="112">
        <v>4872</v>
      </c>
    </row>
    <row r="159" spans="1:33" x14ac:dyDescent="0.2">
      <c r="A159">
        <v>53700280</v>
      </c>
      <c r="B159" s="110" t="s">
        <v>785</v>
      </c>
      <c r="C159" s="110" t="s">
        <v>512</v>
      </c>
      <c r="D159" s="110">
        <v>2</v>
      </c>
      <c r="E159" s="110">
        <v>0</v>
      </c>
      <c r="F159" s="110">
        <v>2015</v>
      </c>
      <c r="G159" s="111">
        <v>26.122</v>
      </c>
      <c r="H159" s="111">
        <v>9.2301000000000002</v>
      </c>
      <c r="I159" s="111">
        <v>3.5194000000000001</v>
      </c>
      <c r="J159" s="109">
        <v>2015</v>
      </c>
      <c r="K159" s="112">
        <v>24377</v>
      </c>
      <c r="L159" s="111">
        <v>1.5616000000000001</v>
      </c>
      <c r="M159" s="109">
        <v>2014</v>
      </c>
      <c r="N159" s="112">
        <v>5621</v>
      </c>
      <c r="O159" s="111">
        <v>2.1598000000000002</v>
      </c>
      <c r="P159" s="109">
        <v>2016</v>
      </c>
      <c r="Q159" s="112">
        <v>13216</v>
      </c>
      <c r="R159" s="111">
        <v>26.105799999999999</v>
      </c>
      <c r="S159" s="111">
        <v>8.2636000000000003</v>
      </c>
      <c r="T159" s="111">
        <v>3.1585000000000001</v>
      </c>
      <c r="U159" s="112">
        <v>24804</v>
      </c>
      <c r="V159" s="111">
        <v>1.1961999999999999</v>
      </c>
      <c r="W159" s="112">
        <v>4505</v>
      </c>
      <c r="X159" s="111">
        <v>2.0617999999999999</v>
      </c>
      <c r="Y159" s="112">
        <v>11906</v>
      </c>
      <c r="Z159" s="111">
        <v>26.1035</v>
      </c>
      <c r="AA159" s="111">
        <v>7.7834000000000003</v>
      </c>
      <c r="AB159" s="111">
        <v>3.0428000000000002</v>
      </c>
      <c r="AC159" s="112">
        <v>23849</v>
      </c>
      <c r="AD159" s="111">
        <v>1.0641</v>
      </c>
      <c r="AE159" s="112">
        <v>4408</v>
      </c>
      <c r="AF159" s="111">
        <v>2.0156999999999998</v>
      </c>
      <c r="AG159" s="112">
        <v>11164</v>
      </c>
    </row>
    <row r="160" spans="1:33" x14ac:dyDescent="0.2">
      <c r="A160">
        <v>53700320</v>
      </c>
      <c r="B160" s="110" t="s">
        <v>184</v>
      </c>
      <c r="C160" s="110" t="s">
        <v>510</v>
      </c>
      <c r="D160" s="110">
        <v>1</v>
      </c>
      <c r="E160" s="110">
        <v>0</v>
      </c>
      <c r="F160" s="110">
        <v>2015</v>
      </c>
      <c r="G160" s="111">
        <v>30.271100000000001</v>
      </c>
      <c r="H160" s="111">
        <v>6.0096999999999996</v>
      </c>
      <c r="I160" s="111">
        <v>2.4340000000000002</v>
      </c>
      <c r="J160" s="109">
        <v>2015</v>
      </c>
      <c r="K160" s="112">
        <v>8861</v>
      </c>
      <c r="L160" s="111">
        <v>0.75849999999999995</v>
      </c>
      <c r="M160" s="109">
        <v>2014</v>
      </c>
      <c r="N160" s="112">
        <v>1232</v>
      </c>
      <c r="O160" s="111">
        <v>1.5623</v>
      </c>
      <c r="P160" s="109">
        <v>2016</v>
      </c>
      <c r="Q160" s="112">
        <v>5477</v>
      </c>
      <c r="R160" s="111">
        <v>30.269400000000001</v>
      </c>
      <c r="S160" s="111">
        <v>5.2290000000000001</v>
      </c>
      <c r="T160" s="111">
        <v>2.1307999999999998</v>
      </c>
      <c r="U160" s="112">
        <v>9331</v>
      </c>
      <c r="V160" s="111">
        <v>0.64490000000000003</v>
      </c>
      <c r="W160" s="112">
        <v>977</v>
      </c>
      <c r="X160" s="111">
        <v>1.5198</v>
      </c>
      <c r="Y160" s="112">
        <v>4758</v>
      </c>
      <c r="Z160" s="111">
        <v>30.2698</v>
      </c>
      <c r="AA160" s="111">
        <v>4.9977999999999998</v>
      </c>
      <c r="AB160" s="111">
        <v>1.9832000000000001</v>
      </c>
      <c r="AC160" s="112">
        <v>8724</v>
      </c>
      <c r="AD160" s="111">
        <v>0.63039999999999996</v>
      </c>
      <c r="AE160" s="112">
        <v>681</v>
      </c>
      <c r="AF160" s="111">
        <v>1.5095000000000001</v>
      </c>
      <c r="AG160" s="112">
        <v>4204</v>
      </c>
    </row>
    <row r="161" spans="1:33" x14ac:dyDescent="0.2">
      <c r="A161">
        <v>53700360</v>
      </c>
      <c r="B161" s="110" t="s">
        <v>786</v>
      </c>
      <c r="C161" s="110" t="s">
        <v>510</v>
      </c>
      <c r="D161" s="110">
        <v>2</v>
      </c>
      <c r="E161" s="110">
        <v>0</v>
      </c>
      <c r="F161" s="110">
        <v>2015</v>
      </c>
      <c r="G161" s="111">
        <v>42.429499999999997</v>
      </c>
      <c r="H161" s="111">
        <v>9.7798999999999996</v>
      </c>
      <c r="I161" s="111">
        <v>4.0029000000000003</v>
      </c>
      <c r="J161" s="109">
        <v>2015</v>
      </c>
      <c r="K161" s="112">
        <v>17898</v>
      </c>
      <c r="L161" s="111">
        <v>1.2455000000000001</v>
      </c>
      <c r="M161" s="109">
        <v>2014</v>
      </c>
      <c r="N161" s="112">
        <v>2735</v>
      </c>
      <c r="O161" s="111">
        <v>2.2105999999999999</v>
      </c>
      <c r="P161" s="109">
        <v>2016</v>
      </c>
      <c r="Q161" s="112">
        <v>10564</v>
      </c>
      <c r="R161" s="111">
        <v>42.408299999999997</v>
      </c>
      <c r="S161" s="111">
        <v>8.7604000000000006</v>
      </c>
      <c r="T161" s="111">
        <v>3.2530000000000001</v>
      </c>
      <c r="U161" s="112">
        <v>15815</v>
      </c>
      <c r="V161" s="111">
        <v>1.1180000000000001</v>
      </c>
      <c r="W161" s="112">
        <v>1838</v>
      </c>
      <c r="X161" s="111">
        <v>2.1133000000000002</v>
      </c>
      <c r="Y161" s="112">
        <v>8415</v>
      </c>
      <c r="Z161" s="111">
        <v>42.408099999999997</v>
      </c>
      <c r="AA161" s="111">
        <v>8.327</v>
      </c>
      <c r="AB161" s="111">
        <v>2.9508000000000001</v>
      </c>
      <c r="AC161" s="112">
        <v>14280</v>
      </c>
      <c r="AD161" s="111">
        <v>1.3555999999999999</v>
      </c>
      <c r="AE161" s="112">
        <v>2136</v>
      </c>
      <c r="AF161" s="111">
        <v>2.0623</v>
      </c>
      <c r="AG161" s="112">
        <v>7168</v>
      </c>
    </row>
    <row r="162" spans="1:33" x14ac:dyDescent="0.2">
      <c r="A162">
        <v>53700400</v>
      </c>
      <c r="B162" s="110" t="s">
        <v>787</v>
      </c>
      <c r="C162" s="110" t="s">
        <v>510</v>
      </c>
      <c r="D162" s="110">
        <v>3</v>
      </c>
      <c r="E162" s="110">
        <v>0</v>
      </c>
      <c r="F162" s="110">
        <v>2015</v>
      </c>
      <c r="G162" s="111">
        <v>84.340500000000006</v>
      </c>
      <c r="H162" s="111">
        <v>17.376300000000001</v>
      </c>
      <c r="I162" s="111">
        <v>6.2911000000000001</v>
      </c>
      <c r="J162" s="109">
        <v>2015</v>
      </c>
      <c r="K162" s="112">
        <v>27827</v>
      </c>
      <c r="L162" s="111">
        <v>2.7919999999999998</v>
      </c>
      <c r="M162" s="109">
        <v>2014</v>
      </c>
      <c r="N162" s="112">
        <v>5054</v>
      </c>
      <c r="O162" s="111">
        <v>4.6749999999999998</v>
      </c>
      <c r="P162" s="109">
        <v>2016</v>
      </c>
      <c r="Q162" s="112">
        <v>17508</v>
      </c>
      <c r="R162" s="111">
        <v>84.329899999999995</v>
      </c>
      <c r="S162" s="111">
        <v>21.1082</v>
      </c>
      <c r="T162" s="111">
        <v>5.5091000000000001</v>
      </c>
      <c r="U162" s="112">
        <v>28543</v>
      </c>
      <c r="V162" s="111">
        <v>6.1645000000000003</v>
      </c>
      <c r="W162" s="112">
        <v>4813</v>
      </c>
      <c r="X162" s="111">
        <v>4.5788000000000002</v>
      </c>
      <c r="Y162" s="112">
        <v>15437</v>
      </c>
      <c r="Z162" s="111">
        <v>84.331800000000001</v>
      </c>
      <c r="AA162" s="111">
        <v>20.341699999999999</v>
      </c>
      <c r="AB162" s="111">
        <v>5.2808000000000002</v>
      </c>
      <c r="AC162" s="112">
        <v>26989</v>
      </c>
      <c r="AD162" s="111">
        <v>3.3069000000000002</v>
      </c>
      <c r="AE162" s="112">
        <v>4933</v>
      </c>
      <c r="AF162" s="111">
        <v>4.0918000000000001</v>
      </c>
      <c r="AG162" s="112">
        <v>14479</v>
      </c>
    </row>
    <row r="163" spans="1:33" x14ac:dyDescent="0.2">
      <c r="A163">
        <v>53740000</v>
      </c>
      <c r="B163" s="110" t="s">
        <v>185</v>
      </c>
      <c r="C163" s="110" t="s">
        <v>700</v>
      </c>
      <c r="D163" s="110">
        <v>0</v>
      </c>
      <c r="E163" s="110">
        <v>2</v>
      </c>
      <c r="F163" s="110">
        <v>2015</v>
      </c>
      <c r="G163" s="111">
        <v>918.84469999999999</v>
      </c>
      <c r="H163" s="111">
        <v>180.6936</v>
      </c>
      <c r="I163" s="111">
        <v>56.811199999999999</v>
      </c>
      <c r="J163" s="109">
        <v>2015</v>
      </c>
      <c r="K163" s="112">
        <v>273452</v>
      </c>
      <c r="L163" s="111">
        <v>25.389900000000001</v>
      </c>
      <c r="M163" s="109">
        <v>2014</v>
      </c>
      <c r="N163" s="112">
        <v>96552</v>
      </c>
      <c r="O163" s="111">
        <v>64.034899999999993</v>
      </c>
      <c r="P163" s="109">
        <v>2016</v>
      </c>
      <c r="Q163" s="112">
        <v>167857</v>
      </c>
      <c r="R163" s="111">
        <v>918.19550000000004</v>
      </c>
      <c r="S163" s="111">
        <v>163.11420000000001</v>
      </c>
      <c r="T163" s="111">
        <v>52.023899999999998</v>
      </c>
      <c r="U163" s="112">
        <v>288170</v>
      </c>
      <c r="V163" s="111">
        <v>23.419799999999999</v>
      </c>
      <c r="W163" s="112">
        <v>87440</v>
      </c>
      <c r="X163" s="111">
        <v>59.924999999999997</v>
      </c>
      <c r="Y163" s="112">
        <v>157139</v>
      </c>
      <c r="Z163" s="111">
        <v>918.13250000000005</v>
      </c>
      <c r="AA163" s="111">
        <v>158.2842</v>
      </c>
      <c r="AB163" s="111">
        <v>49.809399999999997</v>
      </c>
      <c r="AC163" s="112">
        <v>280914</v>
      </c>
      <c r="AD163" s="111">
        <v>21.7699</v>
      </c>
      <c r="AE163" s="112">
        <v>83149</v>
      </c>
      <c r="AF163" s="111">
        <v>59.516599999999997</v>
      </c>
      <c r="AG163" s="112">
        <v>147058</v>
      </c>
    </row>
    <row r="164" spans="1:33" x14ac:dyDescent="0.2">
      <c r="A164">
        <v>53740040</v>
      </c>
      <c r="B164" s="110" t="s">
        <v>788</v>
      </c>
      <c r="C164" s="110" t="s">
        <v>510</v>
      </c>
      <c r="D164" s="110">
        <v>2</v>
      </c>
      <c r="E164" s="110">
        <v>0</v>
      </c>
      <c r="F164" s="110">
        <v>2015</v>
      </c>
      <c r="G164" s="111">
        <v>37.885300000000001</v>
      </c>
      <c r="H164" s="111">
        <v>9.6492000000000004</v>
      </c>
      <c r="I164" s="111">
        <v>3.4687999999999999</v>
      </c>
      <c r="J164" s="109">
        <v>2015</v>
      </c>
      <c r="K164" s="112">
        <v>18940</v>
      </c>
      <c r="L164" s="111">
        <v>1.1091</v>
      </c>
      <c r="M164" s="109">
        <v>2014</v>
      </c>
      <c r="N164" s="112">
        <v>4790</v>
      </c>
      <c r="O164" s="111">
        <v>3.3386999999999998</v>
      </c>
      <c r="P164" s="109">
        <v>2016</v>
      </c>
      <c r="Q164" s="112">
        <v>10361</v>
      </c>
      <c r="R164" s="111">
        <v>37.859699999999997</v>
      </c>
      <c r="S164" s="111">
        <v>8.8554999999999993</v>
      </c>
      <c r="T164" s="111">
        <v>3.2587000000000002</v>
      </c>
      <c r="U164" s="112">
        <v>20764</v>
      </c>
      <c r="V164" s="111">
        <v>1.0362</v>
      </c>
      <c r="W164" s="112">
        <v>5914</v>
      </c>
      <c r="X164" s="111">
        <v>3.0939999999999999</v>
      </c>
      <c r="Y164" s="112">
        <v>10266</v>
      </c>
      <c r="Z164" s="111">
        <v>37.858899999999998</v>
      </c>
      <c r="AA164" s="111">
        <v>8.6038999999999994</v>
      </c>
      <c r="AB164" s="111">
        <v>3.1204000000000001</v>
      </c>
      <c r="AC164" s="112">
        <v>20772</v>
      </c>
      <c r="AD164" s="111">
        <v>0.96</v>
      </c>
      <c r="AE164" s="112">
        <v>6156</v>
      </c>
      <c r="AF164" s="111">
        <v>3.0533000000000001</v>
      </c>
      <c r="AG164" s="112">
        <v>9844</v>
      </c>
    </row>
    <row r="165" spans="1:33" x14ac:dyDescent="0.2">
      <c r="A165">
        <v>53740080</v>
      </c>
      <c r="B165" s="110" t="s">
        <v>153</v>
      </c>
      <c r="C165" s="110" t="s">
        <v>510</v>
      </c>
      <c r="D165" s="110">
        <v>2</v>
      </c>
      <c r="E165" s="110">
        <v>0</v>
      </c>
      <c r="F165" s="110">
        <v>2015</v>
      </c>
      <c r="G165" s="111">
        <v>63.032299999999999</v>
      </c>
      <c r="H165" s="111">
        <v>11.6014</v>
      </c>
      <c r="I165" s="111">
        <v>4.1519000000000004</v>
      </c>
      <c r="J165" s="109">
        <v>2015</v>
      </c>
      <c r="K165" s="112">
        <v>19307</v>
      </c>
      <c r="L165" s="111">
        <v>1.0773999999999999</v>
      </c>
      <c r="M165" s="109">
        <v>2014</v>
      </c>
      <c r="N165" s="112">
        <v>6346</v>
      </c>
      <c r="O165" s="111">
        <v>4.3910999999999998</v>
      </c>
      <c r="P165" s="109">
        <v>2016</v>
      </c>
      <c r="Q165" s="112">
        <v>12102</v>
      </c>
      <c r="R165" s="111">
        <v>63.0794</v>
      </c>
      <c r="S165" s="111">
        <v>11.316000000000001</v>
      </c>
      <c r="T165" s="111">
        <v>3.8786999999999998</v>
      </c>
      <c r="U165" s="112">
        <v>20647</v>
      </c>
      <c r="V165" s="111">
        <v>0.96479999999999999</v>
      </c>
      <c r="W165" s="112">
        <v>6352</v>
      </c>
      <c r="X165" s="111">
        <v>4.9043000000000001</v>
      </c>
      <c r="Y165" s="112">
        <v>11438</v>
      </c>
      <c r="Z165" s="111">
        <v>63.081200000000003</v>
      </c>
      <c r="AA165" s="111">
        <v>11.1211</v>
      </c>
      <c r="AB165" s="111">
        <v>3.7713000000000001</v>
      </c>
      <c r="AC165" s="112">
        <v>20442</v>
      </c>
      <c r="AD165" s="111">
        <v>0.93020000000000003</v>
      </c>
      <c r="AE165" s="112">
        <v>6112</v>
      </c>
      <c r="AF165" s="111">
        <v>4.9002999999999997</v>
      </c>
      <c r="AG165" s="112">
        <v>10621</v>
      </c>
    </row>
    <row r="166" spans="1:33" x14ac:dyDescent="0.2">
      <c r="A166">
        <v>53740120</v>
      </c>
      <c r="B166" s="110" t="s">
        <v>789</v>
      </c>
      <c r="C166" s="110" t="s">
        <v>510</v>
      </c>
      <c r="D166" s="110">
        <v>3</v>
      </c>
      <c r="E166" s="110">
        <v>0</v>
      </c>
      <c r="F166" s="110">
        <v>2015</v>
      </c>
      <c r="G166" s="111">
        <v>95.415099999999995</v>
      </c>
      <c r="H166" s="111">
        <v>26.122399999999999</v>
      </c>
      <c r="I166" s="111">
        <v>9.7032000000000007</v>
      </c>
      <c r="J166" s="109">
        <v>2015</v>
      </c>
      <c r="K166" s="112">
        <v>50412</v>
      </c>
      <c r="L166" s="111">
        <v>3.0251999999999999</v>
      </c>
      <c r="M166" s="109">
        <v>2014</v>
      </c>
      <c r="N166" s="112">
        <v>27481</v>
      </c>
      <c r="O166" s="111">
        <v>7.8872999999999998</v>
      </c>
      <c r="P166" s="109">
        <v>2016</v>
      </c>
      <c r="Q166" s="112">
        <v>30863</v>
      </c>
      <c r="R166" s="111">
        <v>95.376199999999997</v>
      </c>
      <c r="S166" s="111">
        <v>23.053599999999999</v>
      </c>
      <c r="T166" s="111">
        <v>9.2327999999999992</v>
      </c>
      <c r="U166" s="112">
        <v>53311</v>
      </c>
      <c r="V166" s="111">
        <v>3.0870000000000002</v>
      </c>
      <c r="W166" s="112">
        <v>22801</v>
      </c>
      <c r="X166" s="111">
        <v>6.4516</v>
      </c>
      <c r="Y166" s="112">
        <v>29331</v>
      </c>
      <c r="Z166" s="111">
        <v>95.334900000000005</v>
      </c>
      <c r="AA166" s="111">
        <v>22.5139</v>
      </c>
      <c r="AB166" s="111">
        <v>9.0195000000000007</v>
      </c>
      <c r="AC166" s="112">
        <v>53149</v>
      </c>
      <c r="AD166" s="111">
        <v>2.8125</v>
      </c>
      <c r="AE166" s="112">
        <v>21938</v>
      </c>
      <c r="AF166" s="111">
        <v>6.4104999999999999</v>
      </c>
      <c r="AG166" s="112">
        <v>28105</v>
      </c>
    </row>
    <row r="167" spans="1:33" x14ac:dyDescent="0.2">
      <c r="A167">
        <v>53740160</v>
      </c>
      <c r="B167" s="110" t="s">
        <v>790</v>
      </c>
      <c r="C167" s="110" t="s">
        <v>510</v>
      </c>
      <c r="D167" s="110">
        <v>2</v>
      </c>
      <c r="E167" s="110">
        <v>0</v>
      </c>
      <c r="F167" s="110">
        <v>2015</v>
      </c>
      <c r="G167" s="111">
        <v>50.5246</v>
      </c>
      <c r="H167" s="111">
        <v>8.4208999999999996</v>
      </c>
      <c r="I167" s="111">
        <v>2.3517000000000001</v>
      </c>
      <c r="J167" s="109">
        <v>2015</v>
      </c>
      <c r="K167" s="112">
        <v>15275</v>
      </c>
      <c r="L167" s="111">
        <v>1.6382000000000001</v>
      </c>
      <c r="M167" s="109">
        <v>2014</v>
      </c>
      <c r="N167" s="112">
        <v>4240</v>
      </c>
      <c r="O167" s="111">
        <v>2.2479</v>
      </c>
      <c r="P167" s="109">
        <v>2016</v>
      </c>
      <c r="Q167" s="112">
        <v>9287</v>
      </c>
      <c r="R167" s="111">
        <v>50.455300000000001</v>
      </c>
      <c r="S167" s="111">
        <v>6.8129999999999997</v>
      </c>
      <c r="T167" s="111">
        <v>2.0621</v>
      </c>
      <c r="U167" s="112">
        <v>16397</v>
      </c>
      <c r="V167" s="111">
        <v>1.1318999999999999</v>
      </c>
      <c r="W167" s="112">
        <v>3667</v>
      </c>
      <c r="X167" s="111">
        <v>2.1375000000000002</v>
      </c>
      <c r="Y167" s="112">
        <v>8589</v>
      </c>
      <c r="Z167" s="111">
        <v>50.456000000000003</v>
      </c>
      <c r="AA167" s="111">
        <v>6.3605</v>
      </c>
      <c r="AB167" s="111">
        <v>1.9722</v>
      </c>
      <c r="AC167" s="112">
        <v>16016</v>
      </c>
      <c r="AD167" s="111">
        <v>1.046</v>
      </c>
      <c r="AE167" s="112">
        <v>3015</v>
      </c>
      <c r="AF167" s="111">
        <v>2.1215999999999999</v>
      </c>
      <c r="AG167" s="112">
        <v>8028</v>
      </c>
    </row>
    <row r="168" spans="1:33" x14ac:dyDescent="0.2">
      <c r="A168">
        <v>53740200</v>
      </c>
      <c r="B168" s="110" t="s">
        <v>188</v>
      </c>
      <c r="C168" s="110" t="s">
        <v>510</v>
      </c>
      <c r="D168" s="110">
        <v>2</v>
      </c>
      <c r="E168" s="110">
        <v>0</v>
      </c>
      <c r="F168" s="110">
        <v>2015</v>
      </c>
      <c r="G168" s="111">
        <v>85.875500000000002</v>
      </c>
      <c r="H168" s="111">
        <v>14.739800000000001</v>
      </c>
      <c r="I168" s="111">
        <v>4.3718000000000004</v>
      </c>
      <c r="J168" s="109">
        <v>2015</v>
      </c>
      <c r="K168" s="112">
        <v>21382</v>
      </c>
      <c r="L168" s="111">
        <v>2.742</v>
      </c>
      <c r="M168" s="109">
        <v>2014</v>
      </c>
      <c r="N168" s="112">
        <v>5653</v>
      </c>
      <c r="O168" s="111">
        <v>4.3691000000000004</v>
      </c>
      <c r="P168" s="109">
        <v>2016</v>
      </c>
      <c r="Q168" s="112">
        <v>13582</v>
      </c>
      <c r="R168" s="111">
        <v>85.823300000000003</v>
      </c>
      <c r="S168" s="111">
        <v>13.588100000000001</v>
      </c>
      <c r="T168" s="111">
        <v>4.4756</v>
      </c>
      <c r="U168" s="112">
        <v>22341</v>
      </c>
      <c r="V168" s="111">
        <v>3.2275999999999998</v>
      </c>
      <c r="W168" s="112">
        <v>4883</v>
      </c>
      <c r="X168" s="111">
        <v>3.7440000000000002</v>
      </c>
      <c r="Y168" s="112">
        <v>12326</v>
      </c>
      <c r="Z168" s="111">
        <v>85.8232</v>
      </c>
      <c r="AA168" s="111">
        <v>13.2241</v>
      </c>
      <c r="AB168" s="111">
        <v>4.3663999999999996</v>
      </c>
      <c r="AC168" s="112">
        <v>20804</v>
      </c>
      <c r="AD168" s="111">
        <v>2.9550000000000001</v>
      </c>
      <c r="AE168" s="112">
        <v>4933</v>
      </c>
      <c r="AF168" s="111">
        <v>3.7118000000000002</v>
      </c>
      <c r="AG168" s="112">
        <v>11413</v>
      </c>
    </row>
    <row r="169" spans="1:33" x14ac:dyDescent="0.2">
      <c r="A169">
        <v>53740240</v>
      </c>
      <c r="B169" s="110" t="s">
        <v>190</v>
      </c>
      <c r="C169" s="110" t="s">
        <v>510</v>
      </c>
      <c r="D169" s="110">
        <v>2</v>
      </c>
      <c r="E169" s="110">
        <v>0</v>
      </c>
      <c r="F169" s="110">
        <v>2015</v>
      </c>
      <c r="G169" s="111">
        <v>54.9636</v>
      </c>
      <c r="H169" s="111">
        <v>9.5740999999999996</v>
      </c>
      <c r="I169" s="111">
        <v>2.8479999999999999</v>
      </c>
      <c r="J169" s="109">
        <v>2015</v>
      </c>
      <c r="K169" s="112">
        <v>13560</v>
      </c>
      <c r="L169" s="111">
        <v>1.2645</v>
      </c>
      <c r="M169" s="109">
        <v>2014</v>
      </c>
      <c r="N169" s="112">
        <v>3521</v>
      </c>
      <c r="O169" s="111">
        <v>3.2547999999999999</v>
      </c>
      <c r="P169" s="109">
        <v>2016</v>
      </c>
      <c r="Q169" s="112">
        <v>8263</v>
      </c>
      <c r="R169" s="111">
        <v>54.991599999999998</v>
      </c>
      <c r="S169" s="111">
        <v>8.4146999999999998</v>
      </c>
      <c r="T169" s="111">
        <v>2.6305999999999998</v>
      </c>
      <c r="U169" s="112">
        <v>13527</v>
      </c>
      <c r="V169" s="111">
        <v>1.1015999999999999</v>
      </c>
      <c r="W169" s="112">
        <v>3667</v>
      </c>
      <c r="X169" s="111">
        <v>2.8788</v>
      </c>
      <c r="Y169" s="112">
        <v>7333</v>
      </c>
      <c r="Z169" s="111">
        <v>54.991700000000002</v>
      </c>
      <c r="AA169" s="111">
        <v>8.2497000000000007</v>
      </c>
      <c r="AB169" s="111">
        <v>2.5369000000000002</v>
      </c>
      <c r="AC169" s="112">
        <v>13032</v>
      </c>
      <c r="AD169" s="111">
        <v>1.0651999999999999</v>
      </c>
      <c r="AE169" s="112">
        <v>3695</v>
      </c>
      <c r="AF169" s="111">
        <v>2.8637999999999999</v>
      </c>
      <c r="AG169" s="112">
        <v>6905</v>
      </c>
    </row>
    <row r="170" spans="1:33" x14ac:dyDescent="0.2">
      <c r="A170">
        <v>53740280</v>
      </c>
      <c r="B170" s="110" t="s">
        <v>191</v>
      </c>
      <c r="C170" s="110" t="s">
        <v>510</v>
      </c>
      <c r="D170" s="110">
        <v>2</v>
      </c>
      <c r="E170" s="110">
        <v>0</v>
      </c>
      <c r="F170" s="110">
        <v>2015</v>
      </c>
      <c r="G170" s="111">
        <v>55.961599999999997</v>
      </c>
      <c r="H170" s="111">
        <v>10.0794</v>
      </c>
      <c r="I170" s="111">
        <v>2.7275999999999998</v>
      </c>
      <c r="J170" s="109">
        <v>2015</v>
      </c>
      <c r="K170" s="112">
        <v>10402</v>
      </c>
      <c r="L170" s="111">
        <v>1.2683</v>
      </c>
      <c r="M170" s="109">
        <v>2014</v>
      </c>
      <c r="N170" s="112">
        <v>4056</v>
      </c>
      <c r="O170" s="111">
        <v>4.6002999999999998</v>
      </c>
      <c r="P170" s="109">
        <v>2016</v>
      </c>
      <c r="Q170" s="112">
        <v>6454</v>
      </c>
      <c r="R170" s="111">
        <v>55.975499999999997</v>
      </c>
      <c r="S170" s="111">
        <v>9.5390999999999995</v>
      </c>
      <c r="T170" s="111">
        <v>2.2949000000000002</v>
      </c>
      <c r="U170" s="112">
        <v>11464</v>
      </c>
      <c r="V170" s="111">
        <v>1.0936999999999999</v>
      </c>
      <c r="W170" s="112">
        <v>3461</v>
      </c>
      <c r="X170" s="111">
        <v>4.8769999999999998</v>
      </c>
      <c r="Y170" s="112">
        <v>6273</v>
      </c>
      <c r="Z170" s="111">
        <v>55.973599999999998</v>
      </c>
      <c r="AA170" s="111">
        <v>9.3359000000000005</v>
      </c>
      <c r="AB170" s="111">
        <v>2.1861999999999999</v>
      </c>
      <c r="AC170" s="112">
        <v>11169</v>
      </c>
      <c r="AD170" s="111">
        <v>1.0945</v>
      </c>
      <c r="AE170" s="112">
        <v>2862</v>
      </c>
      <c r="AF170" s="111">
        <v>4.8388</v>
      </c>
      <c r="AG170" s="112">
        <v>5862</v>
      </c>
    </row>
    <row r="171" spans="1:33" x14ac:dyDescent="0.2">
      <c r="A171">
        <v>53740320</v>
      </c>
      <c r="B171" s="110" t="s">
        <v>193</v>
      </c>
      <c r="C171" s="110" t="s">
        <v>510</v>
      </c>
      <c r="D171" s="110">
        <v>2</v>
      </c>
      <c r="E171" s="110">
        <v>0</v>
      </c>
      <c r="F171" s="110">
        <v>2015</v>
      </c>
      <c r="G171" s="111">
        <v>71.781499999999994</v>
      </c>
      <c r="H171" s="111">
        <v>14.170400000000001</v>
      </c>
      <c r="I171" s="111">
        <v>4.4443999999999999</v>
      </c>
      <c r="J171" s="109">
        <v>2015</v>
      </c>
      <c r="K171" s="112">
        <v>17002</v>
      </c>
      <c r="L171" s="111">
        <v>1.6839</v>
      </c>
      <c r="M171" s="109">
        <v>2014</v>
      </c>
      <c r="N171" s="112">
        <v>3841</v>
      </c>
      <c r="O171" s="111">
        <v>5.6536999999999997</v>
      </c>
      <c r="P171" s="109">
        <v>2016</v>
      </c>
      <c r="Q171" s="112">
        <v>10698</v>
      </c>
      <c r="R171" s="111">
        <v>71.783900000000003</v>
      </c>
      <c r="S171" s="111">
        <v>12.911799999999999</v>
      </c>
      <c r="T171" s="111">
        <v>3.7892000000000001</v>
      </c>
      <c r="U171" s="112">
        <v>16930</v>
      </c>
      <c r="V171" s="111">
        <v>1.5044999999999999</v>
      </c>
      <c r="W171" s="112">
        <v>3449</v>
      </c>
      <c r="X171" s="111">
        <v>5.6078000000000001</v>
      </c>
      <c r="Y171" s="112">
        <v>9312</v>
      </c>
      <c r="Z171" s="111">
        <v>71.784000000000006</v>
      </c>
      <c r="AA171" s="111">
        <v>12.3781</v>
      </c>
      <c r="AB171" s="111">
        <v>3.4033000000000002</v>
      </c>
      <c r="AC171" s="112">
        <v>16526</v>
      </c>
      <c r="AD171" s="111">
        <v>1.5859000000000001</v>
      </c>
      <c r="AE171" s="112">
        <v>3174</v>
      </c>
      <c r="AF171" s="111">
        <v>5.5488999999999997</v>
      </c>
      <c r="AG171" s="112">
        <v>8736</v>
      </c>
    </row>
    <row r="172" spans="1:33" x14ac:dyDescent="0.2">
      <c r="A172">
        <v>53740360</v>
      </c>
      <c r="B172" s="110" t="s">
        <v>791</v>
      </c>
      <c r="C172" s="110" t="s">
        <v>510</v>
      </c>
      <c r="D172" s="110">
        <v>2</v>
      </c>
      <c r="E172" s="110">
        <v>0</v>
      </c>
      <c r="F172" s="110">
        <v>2015</v>
      </c>
      <c r="G172" s="111">
        <v>53.863500000000002</v>
      </c>
      <c r="H172" s="111">
        <v>10.472799999999999</v>
      </c>
      <c r="I172" s="111">
        <v>3.2984</v>
      </c>
      <c r="J172" s="109">
        <v>2015</v>
      </c>
      <c r="K172" s="112">
        <v>22386</v>
      </c>
      <c r="L172" s="111">
        <v>2.1362000000000001</v>
      </c>
      <c r="M172" s="109">
        <v>2014</v>
      </c>
      <c r="N172" s="112">
        <v>7847</v>
      </c>
      <c r="O172" s="111">
        <v>2.6901000000000002</v>
      </c>
      <c r="P172" s="109">
        <v>2016</v>
      </c>
      <c r="Q172" s="112">
        <v>13293</v>
      </c>
      <c r="R172" s="111">
        <v>53.771999999999998</v>
      </c>
      <c r="S172" s="111">
        <v>9.5942000000000007</v>
      </c>
      <c r="T172" s="111">
        <v>2.9146000000000001</v>
      </c>
      <c r="U172" s="112">
        <v>24800</v>
      </c>
      <c r="V172" s="111">
        <v>1.7630999999999999</v>
      </c>
      <c r="W172" s="112">
        <v>7359</v>
      </c>
      <c r="X172" s="111">
        <v>2.6223999999999998</v>
      </c>
      <c r="Y172" s="112">
        <v>13388</v>
      </c>
      <c r="Z172" s="111">
        <v>53.773499999999999</v>
      </c>
      <c r="AA172" s="111">
        <v>9.1934000000000005</v>
      </c>
      <c r="AB172" s="111">
        <v>2.8635999999999999</v>
      </c>
      <c r="AC172" s="112">
        <v>24353</v>
      </c>
      <c r="AD172" s="111">
        <v>1.6349</v>
      </c>
      <c r="AE172" s="112">
        <v>7186</v>
      </c>
      <c r="AF172" s="111">
        <v>2.5573999999999999</v>
      </c>
      <c r="AG172" s="112">
        <v>12756</v>
      </c>
    </row>
    <row r="173" spans="1:33" x14ac:dyDescent="0.2">
      <c r="A173">
        <v>53740400</v>
      </c>
      <c r="B173" s="110" t="s">
        <v>194</v>
      </c>
      <c r="C173" s="110" t="s">
        <v>510</v>
      </c>
      <c r="D173" s="110">
        <v>2</v>
      </c>
      <c r="E173" s="110">
        <v>0</v>
      </c>
      <c r="F173" s="110">
        <v>2015</v>
      </c>
      <c r="G173" s="111">
        <v>114.6601</v>
      </c>
      <c r="H173" s="111">
        <v>21.046099999999999</v>
      </c>
      <c r="I173" s="111">
        <v>5.0518999999999998</v>
      </c>
      <c r="J173" s="109">
        <v>2015</v>
      </c>
      <c r="K173" s="112">
        <v>18837</v>
      </c>
      <c r="L173" s="111">
        <v>2.2728999999999999</v>
      </c>
      <c r="M173" s="109">
        <v>2014</v>
      </c>
      <c r="N173" s="112">
        <v>5491</v>
      </c>
      <c r="O173" s="111">
        <v>10.0619</v>
      </c>
      <c r="P173" s="109">
        <v>2016</v>
      </c>
      <c r="Q173" s="112">
        <v>12064</v>
      </c>
      <c r="R173" s="111">
        <v>114.625</v>
      </c>
      <c r="S173" s="111">
        <v>17.820799999999998</v>
      </c>
      <c r="T173" s="111">
        <v>4.4969000000000001</v>
      </c>
      <c r="U173" s="112">
        <v>19611</v>
      </c>
      <c r="V173" s="111">
        <v>2.0427</v>
      </c>
      <c r="W173" s="112">
        <v>4552</v>
      </c>
      <c r="X173" s="111">
        <v>8.8879999999999999</v>
      </c>
      <c r="Y173" s="112">
        <v>10801</v>
      </c>
      <c r="Z173" s="111">
        <v>114.6172</v>
      </c>
      <c r="AA173" s="111">
        <v>17.2881</v>
      </c>
      <c r="AB173" s="111">
        <v>4.2203999999999997</v>
      </c>
      <c r="AC173" s="112">
        <v>18385</v>
      </c>
      <c r="AD173" s="111">
        <v>1.8262</v>
      </c>
      <c r="AE173" s="112">
        <v>4014</v>
      </c>
      <c r="AF173" s="111">
        <v>8.8787000000000003</v>
      </c>
      <c r="AG173" s="112">
        <v>9874</v>
      </c>
    </row>
    <row r="174" spans="1:33" x14ac:dyDescent="0.2">
      <c r="A174">
        <v>53740440</v>
      </c>
      <c r="B174" s="110" t="s">
        <v>792</v>
      </c>
      <c r="C174" s="110" t="s">
        <v>510</v>
      </c>
      <c r="D174" s="110">
        <v>2</v>
      </c>
      <c r="E174" s="110">
        <v>0</v>
      </c>
      <c r="F174" s="110">
        <v>2015</v>
      </c>
      <c r="G174" s="111">
        <v>63.320399999999999</v>
      </c>
      <c r="H174" s="111">
        <v>13.824199999999999</v>
      </c>
      <c r="I174" s="111">
        <v>4.2568999999999999</v>
      </c>
      <c r="J174" s="109">
        <v>2015</v>
      </c>
      <c r="K174" s="112">
        <v>19194</v>
      </c>
      <c r="L174" s="111">
        <v>1.9007000000000001</v>
      </c>
      <c r="M174" s="109">
        <v>2014</v>
      </c>
      <c r="N174" s="112">
        <v>4897</v>
      </c>
      <c r="O174" s="111">
        <v>5.0747</v>
      </c>
      <c r="P174" s="109">
        <v>2016</v>
      </c>
      <c r="Q174" s="112">
        <v>10828</v>
      </c>
      <c r="R174" s="111">
        <v>63.023600000000002</v>
      </c>
      <c r="S174" s="111">
        <v>12.146000000000001</v>
      </c>
      <c r="T174" s="111">
        <v>3.9445999999999999</v>
      </c>
      <c r="U174" s="112">
        <v>18835</v>
      </c>
      <c r="V174" s="111">
        <v>1.7663</v>
      </c>
      <c r="W174" s="112">
        <v>4840</v>
      </c>
      <c r="X174" s="111">
        <v>4.2141999999999999</v>
      </c>
      <c r="Y174" s="112">
        <v>10168</v>
      </c>
      <c r="Z174" s="111">
        <v>63.009599999999999</v>
      </c>
      <c r="AA174" s="111">
        <v>11.7842</v>
      </c>
      <c r="AB174" s="111">
        <v>3.6956000000000002</v>
      </c>
      <c r="AC174" s="112">
        <v>18490</v>
      </c>
      <c r="AD174" s="111">
        <v>1.4918</v>
      </c>
      <c r="AE174" s="112">
        <v>4996</v>
      </c>
      <c r="AF174" s="111">
        <v>4.1820000000000004</v>
      </c>
      <c r="AG174" s="112">
        <v>9547</v>
      </c>
    </row>
    <row r="175" spans="1:33" x14ac:dyDescent="0.2">
      <c r="A175">
        <v>53740480</v>
      </c>
      <c r="B175" s="110" t="s">
        <v>793</v>
      </c>
      <c r="C175" s="110" t="s">
        <v>510</v>
      </c>
      <c r="D175" s="110">
        <v>3</v>
      </c>
      <c r="E175" s="110">
        <v>0</v>
      </c>
      <c r="F175" s="110">
        <v>2015</v>
      </c>
      <c r="G175" s="111">
        <v>53.261200000000002</v>
      </c>
      <c r="H175" s="111">
        <v>16.372499999999999</v>
      </c>
      <c r="I175" s="111">
        <v>6.1093999999999999</v>
      </c>
      <c r="J175" s="109">
        <v>2015</v>
      </c>
      <c r="K175" s="112">
        <v>25274</v>
      </c>
      <c r="L175" s="111">
        <v>2.3018000000000001</v>
      </c>
      <c r="M175" s="109">
        <v>2014</v>
      </c>
      <c r="N175" s="112">
        <v>11064</v>
      </c>
      <c r="O175" s="111">
        <v>5.4836</v>
      </c>
      <c r="P175" s="109">
        <v>2016</v>
      </c>
      <c r="Q175" s="112">
        <v>16615</v>
      </c>
      <c r="R175" s="111">
        <v>53.268999999999998</v>
      </c>
      <c r="S175" s="111">
        <v>15.8271</v>
      </c>
      <c r="T175" s="111">
        <v>5.468</v>
      </c>
      <c r="U175" s="112">
        <v>26448</v>
      </c>
      <c r="V175" s="111">
        <v>2.0688</v>
      </c>
      <c r="W175" s="112">
        <v>9172</v>
      </c>
      <c r="X175" s="111">
        <v>5.7609000000000004</v>
      </c>
      <c r="Y175" s="112">
        <v>15425</v>
      </c>
      <c r="Z175" s="111">
        <v>53.269500000000001</v>
      </c>
      <c r="AA175" s="111">
        <v>15.3447</v>
      </c>
      <c r="AB175" s="111">
        <v>5.1647999999999996</v>
      </c>
      <c r="AC175" s="112">
        <v>25367</v>
      </c>
      <c r="AD175" s="111">
        <v>1.8673</v>
      </c>
      <c r="AE175" s="112">
        <v>8112</v>
      </c>
      <c r="AF175" s="111">
        <v>5.7392000000000003</v>
      </c>
      <c r="AG175" s="112">
        <v>13620</v>
      </c>
    </row>
    <row r="176" spans="1:33" x14ac:dyDescent="0.2">
      <c r="A176">
        <v>53740520</v>
      </c>
      <c r="B176" s="110" t="s">
        <v>794</v>
      </c>
      <c r="C176" s="110" t="s">
        <v>510</v>
      </c>
      <c r="D176" s="110">
        <v>2</v>
      </c>
      <c r="E176" s="110">
        <v>0</v>
      </c>
      <c r="F176" s="110">
        <v>2015</v>
      </c>
      <c r="G176" s="111">
        <v>118.3</v>
      </c>
      <c r="H176" s="111">
        <v>14.6204</v>
      </c>
      <c r="I176" s="111">
        <v>4.0271999999999997</v>
      </c>
      <c r="J176" s="109">
        <v>2015</v>
      </c>
      <c r="K176" s="112">
        <v>21481</v>
      </c>
      <c r="L176" s="111">
        <v>2.9697</v>
      </c>
      <c r="M176" s="109">
        <v>2014</v>
      </c>
      <c r="N176" s="112">
        <v>7325</v>
      </c>
      <c r="O176" s="111">
        <v>4.9817</v>
      </c>
      <c r="P176" s="109">
        <v>2016</v>
      </c>
      <c r="Q176" s="112">
        <v>13447</v>
      </c>
      <c r="R176" s="111">
        <v>118.161</v>
      </c>
      <c r="S176" s="111">
        <v>13.234299999999999</v>
      </c>
      <c r="T176" s="111">
        <v>3.5771999999999999</v>
      </c>
      <c r="U176" s="112">
        <v>23095</v>
      </c>
      <c r="V176" s="111">
        <v>2.6316000000000002</v>
      </c>
      <c r="W176" s="112">
        <v>7323</v>
      </c>
      <c r="X176" s="111">
        <v>4.7445000000000004</v>
      </c>
      <c r="Y176" s="112">
        <v>12487</v>
      </c>
      <c r="Z176" s="111">
        <v>118.1592</v>
      </c>
      <c r="AA176" s="111">
        <v>12.8866</v>
      </c>
      <c r="AB176" s="111">
        <v>3.4887999999999999</v>
      </c>
      <c r="AC176" s="112">
        <v>22409</v>
      </c>
      <c r="AD176" s="111">
        <v>2.5004</v>
      </c>
      <c r="AE176" s="112">
        <v>6956</v>
      </c>
      <c r="AF176" s="111">
        <v>4.7103000000000002</v>
      </c>
      <c r="AG176" s="112">
        <v>11740</v>
      </c>
    </row>
    <row r="177" spans="1:33" x14ac:dyDescent="0.2">
      <c r="A177">
        <v>53780000</v>
      </c>
      <c r="B177" s="110" t="s">
        <v>198</v>
      </c>
      <c r="C177" s="110" t="s">
        <v>700</v>
      </c>
      <c r="D177" s="110">
        <v>0</v>
      </c>
      <c r="E177" s="110">
        <v>3</v>
      </c>
      <c r="F177" s="110">
        <v>2015</v>
      </c>
      <c r="G177" s="111">
        <v>437.32100000000003</v>
      </c>
      <c r="H177" s="111">
        <v>107.9342</v>
      </c>
      <c r="I177" s="111">
        <v>48.530200000000001</v>
      </c>
      <c r="J177" s="109">
        <v>2015</v>
      </c>
      <c r="K177" s="112">
        <v>282729</v>
      </c>
      <c r="L177" s="111">
        <v>11.6761</v>
      </c>
      <c r="M177" s="109">
        <v>2014</v>
      </c>
      <c r="N177" s="112">
        <v>68882</v>
      </c>
      <c r="O177" s="111">
        <v>26.856400000000001</v>
      </c>
      <c r="P177" s="109">
        <v>2016</v>
      </c>
      <c r="Q177" s="112">
        <v>171790</v>
      </c>
      <c r="R177" s="111">
        <v>437.60300000000001</v>
      </c>
      <c r="S177" s="111">
        <v>100.5102</v>
      </c>
      <c r="T177" s="111">
        <v>45.352200000000003</v>
      </c>
      <c r="U177" s="112">
        <v>275474</v>
      </c>
      <c r="V177" s="111">
        <v>9.9586000000000006</v>
      </c>
      <c r="W177" s="112">
        <v>65749</v>
      </c>
      <c r="X177" s="111">
        <v>25.9163</v>
      </c>
      <c r="Y177" s="112">
        <v>157764</v>
      </c>
      <c r="Z177" s="111">
        <v>437.661</v>
      </c>
      <c r="AA177" s="111">
        <v>95.697800000000001</v>
      </c>
      <c r="AB177" s="111">
        <v>44.106900000000003</v>
      </c>
      <c r="AC177" s="112">
        <v>269541</v>
      </c>
      <c r="AD177" s="111">
        <v>8.6995000000000005</v>
      </c>
      <c r="AE177" s="112">
        <v>63668</v>
      </c>
      <c r="AF177" s="111">
        <v>24.934999999999999</v>
      </c>
      <c r="AG177" s="112">
        <v>150542</v>
      </c>
    </row>
    <row r="178" spans="1:33" x14ac:dyDescent="0.2">
      <c r="A178">
        <v>53780040</v>
      </c>
      <c r="B178" s="110" t="s">
        <v>795</v>
      </c>
      <c r="C178" s="110" t="s">
        <v>512</v>
      </c>
      <c r="D178" s="110">
        <v>5</v>
      </c>
      <c r="E178" s="110">
        <v>0</v>
      </c>
      <c r="F178" s="110">
        <v>2015</v>
      </c>
      <c r="G178" s="111">
        <v>83.090500000000006</v>
      </c>
      <c r="H178" s="111">
        <v>31.609100000000002</v>
      </c>
      <c r="I178" s="111">
        <v>15.5503</v>
      </c>
      <c r="J178" s="109">
        <v>2015</v>
      </c>
      <c r="K178" s="112">
        <v>111366</v>
      </c>
      <c r="L178" s="111">
        <v>3.4582000000000002</v>
      </c>
      <c r="M178" s="109">
        <v>2014</v>
      </c>
      <c r="N178" s="112">
        <v>31437</v>
      </c>
      <c r="O178" s="111">
        <v>6.0175999999999998</v>
      </c>
      <c r="P178" s="109">
        <v>2016</v>
      </c>
      <c r="Q178" s="112">
        <v>62210</v>
      </c>
      <c r="R178" s="111">
        <v>83.1203</v>
      </c>
      <c r="S178" s="111">
        <v>30.184899999999999</v>
      </c>
      <c r="T178" s="111">
        <v>14.945499999999999</v>
      </c>
      <c r="U178" s="112">
        <v>105693</v>
      </c>
      <c r="V178" s="111">
        <v>2.9588000000000001</v>
      </c>
      <c r="W178" s="112">
        <v>31273</v>
      </c>
      <c r="X178" s="111">
        <v>5.8944999999999999</v>
      </c>
      <c r="Y178" s="112">
        <v>59391</v>
      </c>
      <c r="Z178" s="111">
        <v>83.118600000000001</v>
      </c>
      <c r="AA178" s="111">
        <v>29.596699999999998</v>
      </c>
      <c r="AB178" s="111">
        <v>14.7233</v>
      </c>
      <c r="AC178" s="112">
        <v>105478</v>
      </c>
      <c r="AD178" s="111">
        <v>2.5089000000000001</v>
      </c>
      <c r="AE178" s="112">
        <v>30426</v>
      </c>
      <c r="AF178" s="111">
        <v>5.8044000000000002</v>
      </c>
      <c r="AG178" s="112">
        <v>57827</v>
      </c>
    </row>
    <row r="179" spans="1:33" x14ac:dyDescent="0.2">
      <c r="A179">
        <v>53780080</v>
      </c>
      <c r="B179" s="110" t="s">
        <v>796</v>
      </c>
      <c r="C179" s="110" t="s">
        <v>512</v>
      </c>
      <c r="D179" s="110">
        <v>2</v>
      </c>
      <c r="E179" s="110">
        <v>0</v>
      </c>
      <c r="F179" s="110">
        <v>2015</v>
      </c>
      <c r="G179" s="111">
        <v>27.331199999999999</v>
      </c>
      <c r="H179" s="111">
        <v>7.6802999999999999</v>
      </c>
      <c r="I179" s="111">
        <v>3.0914999999999999</v>
      </c>
      <c r="J179" s="109">
        <v>2015</v>
      </c>
      <c r="K179" s="112">
        <v>18256</v>
      </c>
      <c r="L179" s="111">
        <v>1.0044999999999999</v>
      </c>
      <c r="M179" s="109">
        <v>2014</v>
      </c>
      <c r="N179" s="112">
        <v>6579</v>
      </c>
      <c r="O179" s="111">
        <v>2.1063999999999998</v>
      </c>
      <c r="P179" s="109">
        <v>2016</v>
      </c>
      <c r="Q179" s="112">
        <v>12447</v>
      </c>
      <c r="R179" s="111">
        <v>27.383500000000002</v>
      </c>
      <c r="S179" s="111">
        <v>7.3628999999999998</v>
      </c>
      <c r="T179" s="111">
        <v>2.9632000000000001</v>
      </c>
      <c r="U179" s="112">
        <v>19125</v>
      </c>
      <c r="V179" s="111">
        <v>0.96750000000000003</v>
      </c>
      <c r="W179" s="112">
        <v>5575</v>
      </c>
      <c r="X179" s="111">
        <v>2.2677</v>
      </c>
      <c r="Y179" s="112">
        <v>10788</v>
      </c>
      <c r="Z179" s="111">
        <v>27.379000000000001</v>
      </c>
      <c r="AA179" s="111">
        <v>7.1919000000000004</v>
      </c>
      <c r="AB179" s="111">
        <v>2.8441000000000001</v>
      </c>
      <c r="AC179" s="112">
        <v>18289</v>
      </c>
      <c r="AD179" s="111">
        <v>0.89129999999999998</v>
      </c>
      <c r="AE179" s="112">
        <v>5107</v>
      </c>
      <c r="AF179" s="111">
        <v>2.2008999999999999</v>
      </c>
      <c r="AG179" s="112">
        <v>9574</v>
      </c>
    </row>
    <row r="180" spans="1:33" x14ac:dyDescent="0.2">
      <c r="A180">
        <v>53780120</v>
      </c>
      <c r="B180" s="110" t="s">
        <v>199</v>
      </c>
      <c r="C180" s="110" t="s">
        <v>510</v>
      </c>
      <c r="D180" s="110">
        <v>2</v>
      </c>
      <c r="E180" s="110">
        <v>0</v>
      </c>
      <c r="F180" s="110">
        <v>2015</v>
      </c>
      <c r="G180" s="111">
        <v>67.294399999999996</v>
      </c>
      <c r="H180" s="111">
        <v>11.686400000000001</v>
      </c>
      <c r="I180" s="111">
        <v>4.7237</v>
      </c>
      <c r="J180" s="109">
        <v>2015</v>
      </c>
      <c r="K180" s="112">
        <v>19893</v>
      </c>
      <c r="L180" s="111">
        <v>1.2556</v>
      </c>
      <c r="M180" s="109">
        <v>2014</v>
      </c>
      <c r="N180" s="112">
        <v>3374</v>
      </c>
      <c r="O180" s="111">
        <v>3.4411</v>
      </c>
      <c r="P180" s="109">
        <v>2016</v>
      </c>
      <c r="Q180" s="112">
        <v>12934</v>
      </c>
      <c r="R180" s="111">
        <v>67.490499999999997</v>
      </c>
      <c r="S180" s="111">
        <v>10.193199999999999</v>
      </c>
      <c r="T180" s="111">
        <v>4.0435999999999996</v>
      </c>
      <c r="U180" s="112">
        <v>19570</v>
      </c>
      <c r="V180" s="111">
        <v>0.85489999999999999</v>
      </c>
      <c r="W180" s="112">
        <v>3036</v>
      </c>
      <c r="X180" s="111">
        <v>2.9628999999999999</v>
      </c>
      <c r="Y180" s="112">
        <v>11750</v>
      </c>
      <c r="Z180" s="111">
        <v>67.552400000000006</v>
      </c>
      <c r="AA180" s="111">
        <v>8.1716999999999995</v>
      </c>
      <c r="AB180" s="111">
        <v>3.7641</v>
      </c>
      <c r="AC180" s="112">
        <v>18771</v>
      </c>
      <c r="AD180" s="111">
        <v>0.66290000000000004</v>
      </c>
      <c r="AE180" s="112">
        <v>2618</v>
      </c>
      <c r="AF180" s="111">
        <v>2.3864000000000001</v>
      </c>
      <c r="AG180" s="112">
        <v>11133</v>
      </c>
    </row>
    <row r="181" spans="1:33" x14ac:dyDescent="0.2">
      <c r="A181">
        <v>53780160</v>
      </c>
      <c r="B181" s="110" t="s">
        <v>797</v>
      </c>
      <c r="C181" s="110" t="s">
        <v>512</v>
      </c>
      <c r="D181" s="110">
        <v>3</v>
      </c>
      <c r="E181" s="110">
        <v>0</v>
      </c>
      <c r="F181" s="110">
        <v>2015</v>
      </c>
      <c r="G181" s="111">
        <v>37.258200000000002</v>
      </c>
      <c r="H181" s="111">
        <v>10.4352</v>
      </c>
      <c r="I181" s="111">
        <v>4.8963000000000001</v>
      </c>
      <c r="J181" s="109">
        <v>2015</v>
      </c>
      <c r="K181" s="112">
        <v>27937</v>
      </c>
      <c r="L181" s="111">
        <v>0.97430000000000005</v>
      </c>
      <c r="M181" s="109">
        <v>2014</v>
      </c>
      <c r="N181" s="112">
        <v>4285</v>
      </c>
      <c r="O181" s="111">
        <v>2.5287000000000002</v>
      </c>
      <c r="P181" s="109">
        <v>2016</v>
      </c>
      <c r="Q181" s="112">
        <v>17256</v>
      </c>
      <c r="R181" s="111">
        <v>37.326799999999999</v>
      </c>
      <c r="S181" s="111">
        <v>9.5357000000000003</v>
      </c>
      <c r="T181" s="111">
        <v>4.4629000000000003</v>
      </c>
      <c r="U181" s="112">
        <v>26796</v>
      </c>
      <c r="V181" s="111">
        <v>0.74450000000000005</v>
      </c>
      <c r="W181" s="112">
        <v>4203</v>
      </c>
      <c r="X181" s="111">
        <v>2.3692000000000002</v>
      </c>
      <c r="Y181" s="112">
        <v>14918</v>
      </c>
      <c r="Z181" s="111">
        <v>37.331200000000003</v>
      </c>
      <c r="AA181" s="111">
        <v>9.2157999999999998</v>
      </c>
      <c r="AB181" s="111">
        <v>4.3737000000000004</v>
      </c>
      <c r="AC181" s="112">
        <v>26366</v>
      </c>
      <c r="AD181" s="111">
        <v>0.752</v>
      </c>
      <c r="AE181" s="112">
        <v>4317</v>
      </c>
      <c r="AF181" s="111">
        <v>2.2744</v>
      </c>
      <c r="AG181" s="112">
        <v>14504</v>
      </c>
    </row>
    <row r="182" spans="1:33" x14ac:dyDescent="0.2">
      <c r="A182">
        <v>53780200</v>
      </c>
      <c r="B182" s="110" t="s">
        <v>201</v>
      </c>
      <c r="C182" s="110" t="s">
        <v>510</v>
      </c>
      <c r="D182" s="110">
        <v>2</v>
      </c>
      <c r="E182" s="110">
        <v>0</v>
      </c>
      <c r="F182" s="110">
        <v>2015</v>
      </c>
      <c r="G182" s="111">
        <v>39.866799999999998</v>
      </c>
      <c r="H182" s="111">
        <v>6.5090000000000003</v>
      </c>
      <c r="I182" s="111">
        <v>3.5446</v>
      </c>
      <c r="J182" s="109">
        <v>2015</v>
      </c>
      <c r="K182" s="112">
        <v>15123</v>
      </c>
      <c r="L182" s="111">
        <v>0.3962</v>
      </c>
      <c r="M182" s="109">
        <v>2014</v>
      </c>
      <c r="N182" s="112">
        <v>1316</v>
      </c>
      <c r="O182" s="111">
        <v>1.6656</v>
      </c>
      <c r="P182" s="109">
        <v>2016</v>
      </c>
      <c r="Q182" s="112">
        <v>10079</v>
      </c>
      <c r="R182" s="111">
        <v>39.968600000000002</v>
      </c>
      <c r="S182" s="111">
        <v>6.0381</v>
      </c>
      <c r="T182" s="111">
        <v>3.1886999999999999</v>
      </c>
      <c r="U182" s="112">
        <v>14829</v>
      </c>
      <c r="V182" s="111">
        <v>0.33539999999999998</v>
      </c>
      <c r="W182" s="112">
        <v>1258</v>
      </c>
      <c r="X182" s="111">
        <v>1.5964</v>
      </c>
      <c r="Y182" s="112">
        <v>9036</v>
      </c>
      <c r="Z182" s="111">
        <v>39.969099999999997</v>
      </c>
      <c r="AA182" s="111">
        <v>5.7502000000000004</v>
      </c>
      <c r="AB182" s="111">
        <v>3.0314000000000001</v>
      </c>
      <c r="AC182" s="112">
        <v>13909</v>
      </c>
      <c r="AD182" s="111">
        <v>0.31640000000000001</v>
      </c>
      <c r="AE182" s="112">
        <v>1342</v>
      </c>
      <c r="AF182" s="111">
        <v>1.5513999999999999</v>
      </c>
      <c r="AG182" s="112">
        <v>8371</v>
      </c>
    </row>
    <row r="183" spans="1:33" x14ac:dyDescent="0.2">
      <c r="A183">
        <v>53780240</v>
      </c>
      <c r="B183" s="110" t="s">
        <v>798</v>
      </c>
      <c r="C183" s="110" t="s">
        <v>510</v>
      </c>
      <c r="D183" s="110">
        <v>3</v>
      </c>
      <c r="E183" s="110">
        <v>0</v>
      </c>
      <c r="F183" s="110">
        <v>2015</v>
      </c>
      <c r="G183" s="111">
        <v>68.876000000000005</v>
      </c>
      <c r="H183" s="111">
        <v>14.7027</v>
      </c>
      <c r="I183" s="111">
        <v>5.5140000000000002</v>
      </c>
      <c r="J183" s="109">
        <v>2015</v>
      </c>
      <c r="K183" s="112">
        <v>27264</v>
      </c>
      <c r="L183" s="111">
        <v>1.8992</v>
      </c>
      <c r="M183" s="109">
        <v>2014</v>
      </c>
      <c r="N183" s="112">
        <v>6118</v>
      </c>
      <c r="O183" s="111">
        <v>4.6326000000000001</v>
      </c>
      <c r="P183" s="109">
        <v>2016</v>
      </c>
      <c r="Q183" s="112">
        <v>17195</v>
      </c>
      <c r="R183" s="111">
        <v>68.834699999999998</v>
      </c>
      <c r="S183" s="111">
        <v>13.4237</v>
      </c>
      <c r="T183" s="111">
        <v>5.0655999999999999</v>
      </c>
      <c r="U183" s="112">
        <v>26115</v>
      </c>
      <c r="V183" s="111">
        <v>1.8952</v>
      </c>
      <c r="W183" s="112">
        <v>5580</v>
      </c>
      <c r="X183" s="111">
        <v>4.5225</v>
      </c>
      <c r="Y183" s="112">
        <v>15333</v>
      </c>
      <c r="Z183" s="111">
        <v>68.835300000000004</v>
      </c>
      <c r="AA183" s="111">
        <v>13.044</v>
      </c>
      <c r="AB183" s="111">
        <v>4.9010999999999996</v>
      </c>
      <c r="AC183" s="112">
        <v>25319</v>
      </c>
      <c r="AD183" s="111">
        <v>1.6336999999999999</v>
      </c>
      <c r="AE183" s="112">
        <v>5540</v>
      </c>
      <c r="AF183" s="111">
        <v>4.5073999999999996</v>
      </c>
      <c r="AG183" s="112">
        <v>14501</v>
      </c>
    </row>
    <row r="184" spans="1:33" x14ac:dyDescent="0.2">
      <c r="A184">
        <v>53780280</v>
      </c>
      <c r="B184" s="110" t="s">
        <v>799</v>
      </c>
      <c r="C184" s="110" t="s">
        <v>510</v>
      </c>
      <c r="D184" s="110">
        <v>3</v>
      </c>
      <c r="E184" s="110">
        <v>0</v>
      </c>
      <c r="F184" s="110">
        <v>2015</v>
      </c>
      <c r="G184" s="111">
        <v>38.804600000000001</v>
      </c>
      <c r="H184" s="111">
        <v>10.2804</v>
      </c>
      <c r="I184" s="111">
        <v>5.2350000000000003</v>
      </c>
      <c r="J184" s="109">
        <v>2015</v>
      </c>
      <c r="K184" s="112">
        <v>28386</v>
      </c>
      <c r="L184" s="111">
        <v>0.76590000000000003</v>
      </c>
      <c r="M184" s="109">
        <v>2014</v>
      </c>
      <c r="N184" s="112">
        <v>4635</v>
      </c>
      <c r="O184" s="111">
        <v>2.524</v>
      </c>
      <c r="P184" s="109">
        <v>2016</v>
      </c>
      <c r="Q184" s="112">
        <v>16898</v>
      </c>
      <c r="R184" s="111">
        <v>38.815199999999997</v>
      </c>
      <c r="S184" s="111">
        <v>9.8836999999999993</v>
      </c>
      <c r="T184" s="111">
        <v>4.7605000000000004</v>
      </c>
      <c r="U184" s="112">
        <v>26330</v>
      </c>
      <c r="V184" s="111">
        <v>0.64729999999999999</v>
      </c>
      <c r="W184" s="112">
        <v>5088</v>
      </c>
      <c r="X184" s="111">
        <v>2.3479000000000001</v>
      </c>
      <c r="Y184" s="112">
        <v>14894</v>
      </c>
      <c r="Z184" s="111">
        <v>38.816299999999998</v>
      </c>
      <c r="AA184" s="111">
        <v>9.1287000000000003</v>
      </c>
      <c r="AB184" s="111">
        <v>4.6032000000000002</v>
      </c>
      <c r="AC184" s="112">
        <v>24286</v>
      </c>
      <c r="AD184" s="111">
        <v>0.57520000000000004</v>
      </c>
      <c r="AE184" s="112">
        <v>4894</v>
      </c>
      <c r="AF184" s="111">
        <v>2.2928999999999999</v>
      </c>
      <c r="AG184" s="112">
        <v>13899</v>
      </c>
    </row>
    <row r="185" spans="1:33" x14ac:dyDescent="0.2">
      <c r="A185">
        <v>53780320</v>
      </c>
      <c r="B185" s="110" t="s">
        <v>800</v>
      </c>
      <c r="C185" s="110" t="s">
        <v>510</v>
      </c>
      <c r="D185" s="110">
        <v>3</v>
      </c>
      <c r="E185" s="110">
        <v>0</v>
      </c>
      <c r="F185" s="110">
        <v>2015</v>
      </c>
      <c r="G185" s="111">
        <v>74.799300000000002</v>
      </c>
      <c r="H185" s="111">
        <v>15.0311</v>
      </c>
      <c r="I185" s="111">
        <v>5.9748000000000001</v>
      </c>
      <c r="J185" s="109">
        <v>2015</v>
      </c>
      <c r="K185" s="112">
        <v>34504</v>
      </c>
      <c r="L185" s="111">
        <v>1.9221999999999999</v>
      </c>
      <c r="M185" s="109">
        <v>2014</v>
      </c>
      <c r="N185" s="112">
        <v>11138</v>
      </c>
      <c r="O185" s="111">
        <v>3.9403999999999999</v>
      </c>
      <c r="P185" s="109">
        <v>2016</v>
      </c>
      <c r="Q185" s="112">
        <v>22771</v>
      </c>
      <c r="R185" s="111">
        <v>74.663399999999996</v>
      </c>
      <c r="S185" s="111">
        <v>13.888</v>
      </c>
      <c r="T185" s="111">
        <v>5.9222000000000001</v>
      </c>
      <c r="U185" s="112">
        <v>37016</v>
      </c>
      <c r="V185" s="111">
        <v>1.5549999999999999</v>
      </c>
      <c r="W185" s="112">
        <v>9736</v>
      </c>
      <c r="X185" s="111">
        <v>3.9552</v>
      </c>
      <c r="Y185" s="112">
        <v>21632</v>
      </c>
      <c r="Z185" s="111">
        <v>74.659099999999995</v>
      </c>
      <c r="AA185" s="111">
        <v>13.598800000000001</v>
      </c>
      <c r="AB185" s="111">
        <v>5.8659999999999997</v>
      </c>
      <c r="AC185" s="112">
        <v>37123</v>
      </c>
      <c r="AD185" s="111">
        <v>1.3591</v>
      </c>
      <c r="AE185" s="112">
        <v>9424</v>
      </c>
      <c r="AF185" s="111">
        <v>3.9171999999999998</v>
      </c>
      <c r="AG185" s="112">
        <v>20646</v>
      </c>
    </row>
    <row r="186" spans="1:33" x14ac:dyDescent="0.2">
      <c r="A186">
        <v>53820000</v>
      </c>
      <c r="B186" s="110" t="s">
        <v>203</v>
      </c>
      <c r="C186" s="110" t="s">
        <v>700</v>
      </c>
      <c r="D186" s="110">
        <v>0</v>
      </c>
      <c r="E186" s="110">
        <v>6</v>
      </c>
      <c r="F186" s="110">
        <v>2015</v>
      </c>
      <c r="G186" s="111">
        <v>1153.2061000000001</v>
      </c>
      <c r="H186" s="111">
        <v>273.30619999999999</v>
      </c>
      <c r="I186" s="111">
        <v>93.308000000000007</v>
      </c>
      <c r="J186" s="109">
        <v>2015</v>
      </c>
      <c r="K186" s="112">
        <v>596213</v>
      </c>
      <c r="L186" s="111">
        <v>32.100200000000001</v>
      </c>
      <c r="M186" s="109">
        <v>2014</v>
      </c>
      <c r="N186" s="112">
        <v>142068</v>
      </c>
      <c r="O186" s="111">
        <v>92.232500000000002</v>
      </c>
      <c r="P186" s="109">
        <v>2016</v>
      </c>
      <c r="Q186" s="112">
        <v>345505</v>
      </c>
      <c r="R186" s="111">
        <v>1153.5128</v>
      </c>
      <c r="S186" s="111">
        <v>244.22929999999999</v>
      </c>
      <c r="T186" s="111">
        <v>77.120999999999995</v>
      </c>
      <c r="U186" s="112">
        <v>576993</v>
      </c>
      <c r="V186" s="111">
        <v>25.047699999999999</v>
      </c>
      <c r="W186" s="112">
        <v>126940</v>
      </c>
      <c r="X186" s="111">
        <v>87.948700000000002</v>
      </c>
      <c r="Y186" s="112">
        <v>305559</v>
      </c>
      <c r="Z186" s="111">
        <v>1153.4603999999999</v>
      </c>
      <c r="AA186" s="111">
        <v>236.3673</v>
      </c>
      <c r="AB186" s="111">
        <v>73.592200000000005</v>
      </c>
      <c r="AC186" s="112">
        <v>546670</v>
      </c>
      <c r="AD186" s="111">
        <v>24.111999999999998</v>
      </c>
      <c r="AE186" s="112">
        <v>118175</v>
      </c>
      <c r="AF186" s="111">
        <v>86.918199999999999</v>
      </c>
      <c r="AG186" s="112">
        <v>281765</v>
      </c>
    </row>
    <row r="187" spans="1:33" x14ac:dyDescent="0.2">
      <c r="A187">
        <v>53820040</v>
      </c>
      <c r="B187" s="110" t="s">
        <v>88</v>
      </c>
      <c r="C187" s="110" t="s">
        <v>512</v>
      </c>
      <c r="D187" s="110">
        <v>2</v>
      </c>
      <c r="E187" s="110">
        <v>0</v>
      </c>
      <c r="F187" s="110">
        <v>2015</v>
      </c>
      <c r="G187" s="111">
        <v>34.7761</v>
      </c>
      <c r="H187" s="111">
        <v>7.484</v>
      </c>
      <c r="I187" s="111">
        <v>3.1613000000000002</v>
      </c>
      <c r="J187" s="109">
        <v>2015</v>
      </c>
      <c r="K187" s="112">
        <v>23435</v>
      </c>
      <c r="L187" s="111">
        <v>1.1395</v>
      </c>
      <c r="M187" s="109">
        <v>2014</v>
      </c>
      <c r="N187" s="112">
        <v>2587</v>
      </c>
      <c r="O187" s="111">
        <v>1.7477</v>
      </c>
      <c r="P187" s="109">
        <v>2016</v>
      </c>
      <c r="Q187" s="112">
        <v>12886</v>
      </c>
      <c r="R187" s="111">
        <v>34.771000000000001</v>
      </c>
      <c r="S187" s="111">
        <v>6.6734999999999998</v>
      </c>
      <c r="T187" s="111">
        <v>2.4941</v>
      </c>
      <c r="U187" s="112">
        <v>20907</v>
      </c>
      <c r="V187" s="111">
        <v>1.3187</v>
      </c>
      <c r="W187" s="112">
        <v>2748</v>
      </c>
      <c r="X187" s="111">
        <v>1.5562</v>
      </c>
      <c r="Y187" s="112">
        <v>10711</v>
      </c>
      <c r="Z187" s="111">
        <v>34.733600000000003</v>
      </c>
      <c r="AA187" s="111">
        <v>6.2660999999999998</v>
      </c>
      <c r="AB187" s="111">
        <v>2.2075</v>
      </c>
      <c r="AC187" s="112">
        <v>19351</v>
      </c>
      <c r="AD187" s="111">
        <v>1.3115000000000001</v>
      </c>
      <c r="AE187" s="112">
        <v>2675</v>
      </c>
      <c r="AF187" s="111">
        <v>1.4923</v>
      </c>
      <c r="AG187" s="112">
        <v>9599</v>
      </c>
    </row>
    <row r="188" spans="1:33" x14ac:dyDescent="0.2">
      <c r="A188">
        <v>53820080</v>
      </c>
      <c r="B188" s="110" t="s">
        <v>801</v>
      </c>
      <c r="C188" s="110" t="s">
        <v>510</v>
      </c>
      <c r="D188" s="110">
        <v>3</v>
      </c>
      <c r="E188" s="110">
        <v>0</v>
      </c>
      <c r="F188" s="110">
        <v>2015</v>
      </c>
      <c r="G188" s="111">
        <v>48.169699999999999</v>
      </c>
      <c r="H188" s="111">
        <v>11.361000000000001</v>
      </c>
      <c r="I188" s="111">
        <v>3.8138000000000001</v>
      </c>
      <c r="J188" s="109">
        <v>2015</v>
      </c>
      <c r="K188" s="112">
        <v>25654</v>
      </c>
      <c r="L188" s="111">
        <v>0.86080000000000001</v>
      </c>
      <c r="M188" s="109">
        <v>2014</v>
      </c>
      <c r="N188" s="112">
        <v>7401</v>
      </c>
      <c r="O188" s="111">
        <v>3.7667999999999999</v>
      </c>
      <c r="P188" s="109">
        <v>2016</v>
      </c>
      <c r="Q188" s="112">
        <v>14575</v>
      </c>
      <c r="R188" s="111">
        <v>48.297899999999998</v>
      </c>
      <c r="S188" s="111">
        <v>9.7963000000000005</v>
      </c>
      <c r="T188" s="111">
        <v>3.6164999999999998</v>
      </c>
      <c r="U188" s="112">
        <v>25004</v>
      </c>
      <c r="V188" s="111">
        <v>0.6744</v>
      </c>
      <c r="W188" s="112">
        <v>6555</v>
      </c>
      <c r="X188" s="111">
        <v>3.0284</v>
      </c>
      <c r="Y188" s="112">
        <v>12946</v>
      </c>
      <c r="Z188" s="111">
        <v>48.298200000000001</v>
      </c>
      <c r="AA188" s="111">
        <v>9.5100999999999996</v>
      </c>
      <c r="AB188" s="111">
        <v>3.464</v>
      </c>
      <c r="AC188" s="112">
        <v>24462</v>
      </c>
      <c r="AD188" s="111">
        <v>0.67400000000000004</v>
      </c>
      <c r="AE188" s="112">
        <v>6379</v>
      </c>
      <c r="AF188" s="111">
        <v>3.0070000000000001</v>
      </c>
      <c r="AG188" s="112">
        <v>12076</v>
      </c>
    </row>
    <row r="189" spans="1:33" x14ac:dyDescent="0.2">
      <c r="A189">
        <v>53820120</v>
      </c>
      <c r="B189" s="110" t="s">
        <v>802</v>
      </c>
      <c r="C189" s="110" t="s">
        <v>512</v>
      </c>
      <c r="D189" s="110">
        <v>3</v>
      </c>
      <c r="E189" s="110">
        <v>0</v>
      </c>
      <c r="F189" s="110">
        <v>2015</v>
      </c>
      <c r="G189" s="111">
        <v>82.6935</v>
      </c>
      <c r="H189" s="111">
        <v>19.681799999999999</v>
      </c>
      <c r="I189" s="111">
        <v>6.5755999999999997</v>
      </c>
      <c r="J189" s="109">
        <v>2015</v>
      </c>
      <c r="K189" s="112">
        <v>47636</v>
      </c>
      <c r="L189" s="111">
        <v>3.1839</v>
      </c>
      <c r="M189" s="109">
        <v>2014</v>
      </c>
      <c r="N189" s="112">
        <v>9751</v>
      </c>
      <c r="O189" s="111">
        <v>5.8335999999999997</v>
      </c>
      <c r="P189" s="109">
        <v>2016</v>
      </c>
      <c r="Q189" s="112">
        <v>26667</v>
      </c>
      <c r="R189" s="111">
        <v>82.718400000000003</v>
      </c>
      <c r="S189" s="111">
        <v>16.197800000000001</v>
      </c>
      <c r="T189" s="111">
        <v>5.0151000000000003</v>
      </c>
      <c r="U189" s="112">
        <v>45407</v>
      </c>
      <c r="V189" s="111">
        <v>2.464</v>
      </c>
      <c r="W189" s="112">
        <v>6279</v>
      </c>
      <c r="X189" s="111">
        <v>5.5498000000000003</v>
      </c>
      <c r="Y189" s="112">
        <v>22549</v>
      </c>
      <c r="Z189" s="111">
        <v>82.738100000000003</v>
      </c>
      <c r="AA189" s="111">
        <v>15.0151</v>
      </c>
      <c r="AB189" s="111">
        <v>4.5412999999999997</v>
      </c>
      <c r="AC189" s="112">
        <v>40180</v>
      </c>
      <c r="AD189" s="111">
        <v>2.3685</v>
      </c>
      <c r="AE189" s="112">
        <v>5435</v>
      </c>
      <c r="AF189" s="111">
        <v>5.3791000000000002</v>
      </c>
      <c r="AG189" s="112">
        <v>19653</v>
      </c>
    </row>
    <row r="190" spans="1:33" x14ac:dyDescent="0.2">
      <c r="A190">
        <v>53820160</v>
      </c>
      <c r="B190" s="110" t="s">
        <v>152</v>
      </c>
      <c r="C190" s="110" t="s">
        <v>510</v>
      </c>
      <c r="D190" s="110">
        <v>2</v>
      </c>
      <c r="E190" s="110">
        <v>0</v>
      </c>
      <c r="F190" s="110">
        <v>2015</v>
      </c>
      <c r="G190" s="111">
        <v>69.901600000000002</v>
      </c>
      <c r="H190" s="111">
        <v>13.3934</v>
      </c>
      <c r="I190" s="111">
        <v>4.3418000000000001</v>
      </c>
      <c r="J190" s="109">
        <v>2015</v>
      </c>
      <c r="K190" s="112">
        <v>18864</v>
      </c>
      <c r="L190" s="111">
        <v>1.1676</v>
      </c>
      <c r="M190" s="109">
        <v>2014</v>
      </c>
      <c r="N190" s="112">
        <v>5017</v>
      </c>
      <c r="O190" s="111">
        <v>4.9535999999999998</v>
      </c>
      <c r="P190" s="109">
        <v>2016</v>
      </c>
      <c r="Q190" s="112">
        <v>10842</v>
      </c>
      <c r="R190" s="111">
        <v>69.9923</v>
      </c>
      <c r="S190" s="111">
        <v>11.988</v>
      </c>
      <c r="T190" s="111">
        <v>3.4500999999999999</v>
      </c>
      <c r="U190" s="112">
        <v>19471</v>
      </c>
      <c r="V190" s="111">
        <v>0.98309999999999997</v>
      </c>
      <c r="W190" s="112">
        <v>4626</v>
      </c>
      <c r="X190" s="111">
        <v>5.1795</v>
      </c>
      <c r="Y190" s="112">
        <v>10008</v>
      </c>
      <c r="Z190" s="111">
        <v>70.078900000000004</v>
      </c>
      <c r="AA190" s="111">
        <v>10.9505</v>
      </c>
      <c r="AB190" s="111">
        <v>3.2890000000000001</v>
      </c>
      <c r="AC190" s="112">
        <v>18031</v>
      </c>
      <c r="AD190" s="111">
        <v>0.9476</v>
      </c>
      <c r="AE190" s="112">
        <v>5101</v>
      </c>
      <c r="AF190" s="111">
        <v>5.1440000000000001</v>
      </c>
      <c r="AG190" s="112">
        <v>9113</v>
      </c>
    </row>
    <row r="191" spans="1:33" x14ac:dyDescent="0.2">
      <c r="A191">
        <v>53820200</v>
      </c>
      <c r="B191" s="110" t="s">
        <v>803</v>
      </c>
      <c r="C191" s="110" t="s">
        <v>510</v>
      </c>
      <c r="D191" s="110">
        <v>3</v>
      </c>
      <c r="E191" s="110">
        <v>0</v>
      </c>
      <c r="F191" s="110">
        <v>2015</v>
      </c>
      <c r="G191" s="111">
        <v>105.887</v>
      </c>
      <c r="H191" s="111">
        <v>23.595199999999998</v>
      </c>
      <c r="I191" s="111">
        <v>8.0543999999999993</v>
      </c>
      <c r="J191" s="109">
        <v>2015</v>
      </c>
      <c r="K191" s="112">
        <v>46902</v>
      </c>
      <c r="L191" s="111">
        <v>2.585</v>
      </c>
      <c r="M191" s="109">
        <v>2014</v>
      </c>
      <c r="N191" s="112">
        <v>11150</v>
      </c>
      <c r="O191" s="111">
        <v>8.4512</v>
      </c>
      <c r="P191" s="109">
        <v>2016</v>
      </c>
      <c r="Q191" s="112">
        <v>27848</v>
      </c>
      <c r="R191" s="111">
        <v>105.9379</v>
      </c>
      <c r="S191" s="111">
        <v>20.3172</v>
      </c>
      <c r="T191" s="111">
        <v>6.1726000000000001</v>
      </c>
      <c r="U191" s="112">
        <v>42711</v>
      </c>
      <c r="V191" s="111">
        <v>1.7468999999999999</v>
      </c>
      <c r="W191" s="112">
        <v>9542</v>
      </c>
      <c r="X191" s="111">
        <v>7.6959</v>
      </c>
      <c r="Y191" s="112">
        <v>23103</v>
      </c>
      <c r="Z191" s="111">
        <v>105.7987</v>
      </c>
      <c r="AA191" s="111">
        <v>20.069700000000001</v>
      </c>
      <c r="AB191" s="111">
        <v>5.8733000000000004</v>
      </c>
      <c r="AC191" s="112">
        <v>38115</v>
      </c>
      <c r="AD191" s="111">
        <v>1.728</v>
      </c>
      <c r="AE191" s="112">
        <v>8484</v>
      </c>
      <c r="AF191" s="111">
        <v>7.7668999999999997</v>
      </c>
      <c r="AG191" s="112">
        <v>20267</v>
      </c>
    </row>
    <row r="192" spans="1:33" x14ac:dyDescent="0.2">
      <c r="A192">
        <v>53820240</v>
      </c>
      <c r="B192" s="110" t="s">
        <v>804</v>
      </c>
      <c r="C192" s="110" t="s">
        <v>510</v>
      </c>
      <c r="D192" s="110">
        <v>3</v>
      </c>
      <c r="E192" s="110">
        <v>0</v>
      </c>
      <c r="F192" s="110">
        <v>2015</v>
      </c>
      <c r="G192" s="111">
        <v>76.168700000000001</v>
      </c>
      <c r="H192" s="111">
        <v>20.951000000000001</v>
      </c>
      <c r="I192" s="111">
        <v>7.5903999999999998</v>
      </c>
      <c r="J192" s="109">
        <v>2015</v>
      </c>
      <c r="K192" s="112">
        <v>40702</v>
      </c>
      <c r="L192" s="111">
        <v>2.0002</v>
      </c>
      <c r="M192" s="109">
        <v>2014</v>
      </c>
      <c r="N192" s="112">
        <v>7289</v>
      </c>
      <c r="O192" s="111">
        <v>7.0110000000000001</v>
      </c>
      <c r="P192" s="109">
        <v>2016</v>
      </c>
      <c r="Q192" s="112">
        <v>24060</v>
      </c>
      <c r="R192" s="111">
        <v>76.186400000000006</v>
      </c>
      <c r="S192" s="111">
        <v>18.351199999999999</v>
      </c>
      <c r="T192" s="111">
        <v>6.1897000000000002</v>
      </c>
      <c r="U192" s="112">
        <v>38891</v>
      </c>
      <c r="V192" s="111">
        <v>1.6122000000000001</v>
      </c>
      <c r="W192" s="112">
        <v>8972</v>
      </c>
      <c r="X192" s="111">
        <v>6.0998999999999999</v>
      </c>
      <c r="Y192" s="112">
        <v>21272</v>
      </c>
      <c r="Z192" s="111">
        <v>76.187700000000007</v>
      </c>
      <c r="AA192" s="111">
        <v>17.967400000000001</v>
      </c>
      <c r="AB192" s="111">
        <v>6.0430000000000001</v>
      </c>
      <c r="AC192" s="112">
        <v>37341</v>
      </c>
      <c r="AD192" s="111">
        <v>1.6417999999999999</v>
      </c>
      <c r="AE192" s="112">
        <v>7994</v>
      </c>
      <c r="AF192" s="111">
        <v>6.0507</v>
      </c>
      <c r="AG192" s="112">
        <v>19810</v>
      </c>
    </row>
    <row r="193" spans="1:33" x14ac:dyDescent="0.2">
      <c r="A193">
        <v>53820280</v>
      </c>
      <c r="B193" s="110" t="s">
        <v>805</v>
      </c>
      <c r="C193" s="110" t="s">
        <v>510</v>
      </c>
      <c r="D193" s="110">
        <v>3</v>
      </c>
      <c r="E193" s="110">
        <v>0</v>
      </c>
      <c r="F193" s="110">
        <v>2015</v>
      </c>
      <c r="G193" s="111">
        <v>65.623199999999997</v>
      </c>
      <c r="H193" s="111">
        <v>15.142799999999999</v>
      </c>
      <c r="I193" s="111">
        <v>5.9748000000000001</v>
      </c>
      <c r="J193" s="109">
        <v>2015</v>
      </c>
      <c r="K193" s="112">
        <v>30348</v>
      </c>
      <c r="L193" s="111">
        <v>1.3648</v>
      </c>
      <c r="M193" s="109">
        <v>2014</v>
      </c>
      <c r="N193" s="112">
        <v>6826</v>
      </c>
      <c r="O193" s="111">
        <v>4.9356999999999998</v>
      </c>
      <c r="P193" s="109">
        <v>2016</v>
      </c>
      <c r="Q193" s="112">
        <v>19675</v>
      </c>
      <c r="R193" s="111">
        <v>65.524500000000003</v>
      </c>
      <c r="S193" s="111">
        <v>13.535399999999999</v>
      </c>
      <c r="T193" s="111">
        <v>5.0875000000000004</v>
      </c>
      <c r="U193" s="112">
        <v>30659</v>
      </c>
      <c r="V193" s="111">
        <v>1.1183000000000001</v>
      </c>
      <c r="W193" s="112">
        <v>6184</v>
      </c>
      <c r="X193" s="111">
        <v>4.8939000000000004</v>
      </c>
      <c r="Y193" s="112">
        <v>17642</v>
      </c>
      <c r="Z193" s="111">
        <v>65.524799999999999</v>
      </c>
      <c r="AA193" s="111">
        <v>13.208399999999999</v>
      </c>
      <c r="AB193" s="111">
        <v>4.9596</v>
      </c>
      <c r="AC193" s="112">
        <v>29509</v>
      </c>
      <c r="AD193" s="111">
        <v>1.1136999999999999</v>
      </c>
      <c r="AE193" s="112">
        <v>5211</v>
      </c>
      <c r="AF193" s="111">
        <v>4.8693999999999997</v>
      </c>
      <c r="AG193" s="112">
        <v>16411</v>
      </c>
    </row>
    <row r="194" spans="1:33" x14ac:dyDescent="0.2">
      <c r="A194">
        <v>53820320</v>
      </c>
      <c r="B194" s="110" t="s">
        <v>806</v>
      </c>
      <c r="C194" s="110" t="s">
        <v>510</v>
      </c>
      <c r="D194" s="110">
        <v>2</v>
      </c>
      <c r="E194" s="110">
        <v>0</v>
      </c>
      <c r="F194" s="110">
        <v>2015</v>
      </c>
      <c r="G194" s="111">
        <v>34.835099999999997</v>
      </c>
      <c r="H194" s="111">
        <v>10.014900000000001</v>
      </c>
      <c r="I194" s="111">
        <v>3.0447000000000002</v>
      </c>
      <c r="J194" s="109">
        <v>2015</v>
      </c>
      <c r="K194" s="112">
        <v>24357</v>
      </c>
      <c r="L194" s="111">
        <v>1.9005000000000001</v>
      </c>
      <c r="M194" s="109">
        <v>2014</v>
      </c>
      <c r="N194" s="112">
        <v>7418</v>
      </c>
      <c r="O194" s="111">
        <v>3.3458999999999999</v>
      </c>
      <c r="P194" s="109">
        <v>2016</v>
      </c>
      <c r="Q194" s="112">
        <v>15130</v>
      </c>
      <c r="R194" s="111">
        <v>34.800400000000003</v>
      </c>
      <c r="S194" s="111">
        <v>8.8826000000000001</v>
      </c>
      <c r="T194" s="111">
        <v>2.4910999999999999</v>
      </c>
      <c r="U194" s="112">
        <v>25319</v>
      </c>
      <c r="V194" s="111">
        <v>1.3754</v>
      </c>
      <c r="W194" s="112">
        <v>6552</v>
      </c>
      <c r="X194" s="111">
        <v>2.8570000000000002</v>
      </c>
      <c r="Y194" s="112">
        <v>14371</v>
      </c>
      <c r="Z194" s="111">
        <v>34.8292</v>
      </c>
      <c r="AA194" s="111">
        <v>8.7268000000000008</v>
      </c>
      <c r="AB194" s="111">
        <v>2.3035999999999999</v>
      </c>
      <c r="AC194" s="112">
        <v>24558</v>
      </c>
      <c r="AD194" s="111">
        <v>1.3144</v>
      </c>
      <c r="AE194" s="112">
        <v>6135</v>
      </c>
      <c r="AF194" s="111">
        <v>2.8348</v>
      </c>
      <c r="AG194" s="112">
        <v>13420</v>
      </c>
    </row>
    <row r="195" spans="1:33" x14ac:dyDescent="0.2">
      <c r="A195">
        <v>53820360</v>
      </c>
      <c r="B195" s="110" t="s">
        <v>204</v>
      </c>
      <c r="C195" s="110" t="s">
        <v>510</v>
      </c>
      <c r="D195" s="110">
        <v>2</v>
      </c>
      <c r="E195" s="110">
        <v>0</v>
      </c>
      <c r="F195" s="110">
        <v>2015</v>
      </c>
      <c r="G195" s="111">
        <v>78.060299999999998</v>
      </c>
      <c r="H195" s="111">
        <v>13.4087</v>
      </c>
      <c r="I195" s="111">
        <v>3.8281999999999998</v>
      </c>
      <c r="J195" s="109">
        <v>2015</v>
      </c>
      <c r="K195" s="112">
        <v>14468</v>
      </c>
      <c r="L195" s="111">
        <v>1.5526</v>
      </c>
      <c r="M195" s="109">
        <v>2014</v>
      </c>
      <c r="N195" s="112">
        <v>3077</v>
      </c>
      <c r="O195" s="111">
        <v>5.8093000000000004</v>
      </c>
      <c r="P195" s="109">
        <v>2016</v>
      </c>
      <c r="Q195" s="112">
        <v>9542</v>
      </c>
      <c r="R195" s="111">
        <v>78.084599999999995</v>
      </c>
      <c r="S195" s="111">
        <v>12.906599999999999</v>
      </c>
      <c r="T195" s="111">
        <v>3.3485999999999998</v>
      </c>
      <c r="U195" s="112">
        <v>14785</v>
      </c>
      <c r="V195" s="111">
        <v>1.2403999999999999</v>
      </c>
      <c r="W195" s="112">
        <v>2639</v>
      </c>
      <c r="X195" s="111">
        <v>5.9983000000000004</v>
      </c>
      <c r="Y195" s="112">
        <v>8515</v>
      </c>
      <c r="Z195" s="111">
        <v>78.084500000000006</v>
      </c>
      <c r="AA195" s="111">
        <v>12.5814</v>
      </c>
      <c r="AB195" s="111">
        <v>3.1185999999999998</v>
      </c>
      <c r="AC195" s="112">
        <v>13883</v>
      </c>
      <c r="AD195" s="111">
        <v>1.1910000000000001</v>
      </c>
      <c r="AE195" s="112">
        <v>2280</v>
      </c>
      <c r="AF195" s="111">
        <v>5.9874000000000001</v>
      </c>
      <c r="AG195" s="112">
        <v>7797</v>
      </c>
    </row>
    <row r="196" spans="1:33" x14ac:dyDescent="0.2">
      <c r="A196">
        <v>53820400</v>
      </c>
      <c r="B196" s="110" t="s">
        <v>205</v>
      </c>
      <c r="C196" s="110" t="s">
        <v>510</v>
      </c>
      <c r="D196" s="110">
        <v>2</v>
      </c>
      <c r="E196" s="110">
        <v>0</v>
      </c>
      <c r="F196" s="110">
        <v>2015</v>
      </c>
      <c r="G196" s="111">
        <v>50.615600000000001</v>
      </c>
      <c r="H196" s="111">
        <v>11.294700000000001</v>
      </c>
      <c r="I196" s="111">
        <v>4.6417000000000002</v>
      </c>
      <c r="J196" s="109">
        <v>2015</v>
      </c>
      <c r="K196" s="112">
        <v>19862</v>
      </c>
      <c r="L196" s="111">
        <v>0.91649999999999998</v>
      </c>
      <c r="M196" s="109">
        <v>2014</v>
      </c>
      <c r="N196" s="112">
        <v>3336</v>
      </c>
      <c r="O196" s="111">
        <v>4.1136999999999997</v>
      </c>
      <c r="P196" s="109">
        <v>2016</v>
      </c>
      <c r="Q196" s="112">
        <v>12994</v>
      </c>
      <c r="R196" s="111">
        <v>50.638800000000003</v>
      </c>
      <c r="S196" s="111">
        <v>11.0623</v>
      </c>
      <c r="T196" s="111">
        <v>3.5680999999999998</v>
      </c>
      <c r="U196" s="112">
        <v>20079</v>
      </c>
      <c r="V196" s="111">
        <v>0.7147</v>
      </c>
      <c r="W196" s="112">
        <v>2707</v>
      </c>
      <c r="X196" s="111">
        <v>4.5586000000000002</v>
      </c>
      <c r="Y196" s="112">
        <v>11769</v>
      </c>
      <c r="Z196" s="111">
        <v>50.6389</v>
      </c>
      <c r="AA196" s="111">
        <v>10.964700000000001</v>
      </c>
      <c r="AB196" s="111">
        <v>3.4965000000000002</v>
      </c>
      <c r="AC196" s="112">
        <v>18508</v>
      </c>
      <c r="AD196" s="111">
        <v>0.70669999999999999</v>
      </c>
      <c r="AE196" s="112">
        <v>2569</v>
      </c>
      <c r="AF196" s="111">
        <v>4.5505000000000004</v>
      </c>
      <c r="AG196" s="112">
        <v>10515</v>
      </c>
    </row>
    <row r="197" spans="1:33" x14ac:dyDescent="0.2">
      <c r="A197">
        <v>53820440</v>
      </c>
      <c r="B197" s="110" t="s">
        <v>807</v>
      </c>
      <c r="C197" s="110" t="s">
        <v>512</v>
      </c>
      <c r="D197" s="110">
        <v>3</v>
      </c>
      <c r="E197" s="110">
        <v>0</v>
      </c>
      <c r="F197" s="110">
        <v>2015</v>
      </c>
      <c r="G197" s="111">
        <v>35.7898</v>
      </c>
      <c r="H197" s="111">
        <v>11.0136</v>
      </c>
      <c r="I197" s="111">
        <v>4.5332999999999997</v>
      </c>
      <c r="J197" s="109">
        <v>2015</v>
      </c>
      <c r="K197" s="112">
        <v>37583</v>
      </c>
      <c r="L197" s="111">
        <v>1.3651</v>
      </c>
      <c r="M197" s="109">
        <v>2014</v>
      </c>
      <c r="N197" s="112">
        <v>5455</v>
      </c>
      <c r="O197" s="111">
        <v>2.5777000000000001</v>
      </c>
      <c r="P197" s="109">
        <v>2016</v>
      </c>
      <c r="Q197" s="112">
        <v>21348</v>
      </c>
      <c r="R197" s="111">
        <v>35.791800000000002</v>
      </c>
      <c r="S197" s="111">
        <v>9.3523999999999994</v>
      </c>
      <c r="T197" s="111">
        <v>3.6962000000000002</v>
      </c>
      <c r="U197" s="112">
        <v>34613</v>
      </c>
      <c r="V197" s="111">
        <v>1.2184999999999999</v>
      </c>
      <c r="W197" s="112">
        <v>5541</v>
      </c>
      <c r="X197" s="111">
        <v>2.1099000000000001</v>
      </c>
      <c r="Y197" s="112">
        <v>17793</v>
      </c>
      <c r="Z197" s="111">
        <v>35.791400000000003</v>
      </c>
      <c r="AA197" s="111">
        <v>8.9723000000000006</v>
      </c>
      <c r="AB197" s="111">
        <v>3.5274000000000001</v>
      </c>
      <c r="AC197" s="112">
        <v>31201</v>
      </c>
      <c r="AD197" s="111">
        <v>1.2045999999999999</v>
      </c>
      <c r="AE197" s="112">
        <v>5321</v>
      </c>
      <c r="AF197" s="111">
        <v>2.0261999999999998</v>
      </c>
      <c r="AG197" s="112">
        <v>15930</v>
      </c>
    </row>
    <row r="198" spans="1:33" x14ac:dyDescent="0.2">
      <c r="A198">
        <v>53820480</v>
      </c>
      <c r="B198" s="110" t="s">
        <v>808</v>
      </c>
      <c r="C198" s="110" t="s">
        <v>510</v>
      </c>
      <c r="D198" s="110">
        <v>3</v>
      </c>
      <c r="E198" s="110">
        <v>0</v>
      </c>
      <c r="F198" s="110">
        <v>2015</v>
      </c>
      <c r="G198" s="111">
        <v>69.721800000000002</v>
      </c>
      <c r="H198" s="111">
        <v>13.281599999999999</v>
      </c>
      <c r="I198" s="111">
        <v>3.9510000000000001</v>
      </c>
      <c r="J198" s="109">
        <v>2015</v>
      </c>
      <c r="K198" s="112">
        <v>27224</v>
      </c>
      <c r="L198" s="111">
        <v>1.6668000000000001</v>
      </c>
      <c r="M198" s="109">
        <v>2014</v>
      </c>
      <c r="N198" s="112">
        <v>6091</v>
      </c>
      <c r="O198" s="111">
        <v>5.1597999999999997</v>
      </c>
      <c r="P198" s="109">
        <v>2016</v>
      </c>
      <c r="Q198" s="112">
        <v>16133</v>
      </c>
      <c r="R198" s="111">
        <v>69.753500000000003</v>
      </c>
      <c r="S198" s="111">
        <v>11.8063</v>
      </c>
      <c r="T198" s="111">
        <v>3.2991999999999999</v>
      </c>
      <c r="U198" s="112">
        <v>25943</v>
      </c>
      <c r="V198" s="111">
        <v>1.1082000000000001</v>
      </c>
      <c r="W198" s="112">
        <v>4572</v>
      </c>
      <c r="X198" s="111">
        <v>4.9043000000000001</v>
      </c>
      <c r="Y198" s="112">
        <v>13476</v>
      </c>
      <c r="Z198" s="111">
        <v>69.748400000000004</v>
      </c>
      <c r="AA198" s="111">
        <v>11.3704</v>
      </c>
      <c r="AB198" s="111">
        <v>3.1467000000000001</v>
      </c>
      <c r="AC198" s="112">
        <v>24733</v>
      </c>
      <c r="AD198" s="111">
        <v>0.97019999999999995</v>
      </c>
      <c r="AE198" s="112">
        <v>4250</v>
      </c>
      <c r="AF198" s="111">
        <v>4.8761999999999999</v>
      </c>
      <c r="AG198" s="112">
        <v>12486</v>
      </c>
    </row>
    <row r="199" spans="1:33" x14ac:dyDescent="0.2">
      <c r="A199">
        <v>53820520</v>
      </c>
      <c r="B199" s="110" t="s">
        <v>207</v>
      </c>
      <c r="C199" s="110" t="s">
        <v>510</v>
      </c>
      <c r="D199" s="110">
        <v>2</v>
      </c>
      <c r="E199" s="110">
        <v>0</v>
      </c>
      <c r="F199" s="110">
        <v>2015</v>
      </c>
      <c r="G199" s="111">
        <v>61.957799999999999</v>
      </c>
      <c r="H199" s="111">
        <v>8.1143999999999998</v>
      </c>
      <c r="I199" s="111">
        <v>2.4424000000000001</v>
      </c>
      <c r="J199" s="109">
        <v>2015</v>
      </c>
      <c r="K199" s="112">
        <v>10461</v>
      </c>
      <c r="L199" s="111">
        <v>0.77490000000000003</v>
      </c>
      <c r="M199" s="109">
        <v>2014</v>
      </c>
      <c r="N199" s="112">
        <v>1363</v>
      </c>
      <c r="O199" s="111">
        <v>3.2210999999999999</v>
      </c>
      <c r="P199" s="109">
        <v>2016</v>
      </c>
      <c r="Q199" s="112">
        <v>6428</v>
      </c>
      <c r="R199" s="111">
        <v>61.9634</v>
      </c>
      <c r="S199" s="111">
        <v>7.3555000000000001</v>
      </c>
      <c r="T199" s="111">
        <v>2.246</v>
      </c>
      <c r="U199" s="112">
        <v>10127</v>
      </c>
      <c r="V199" s="111">
        <v>0.76500000000000001</v>
      </c>
      <c r="W199" s="112">
        <v>1684</v>
      </c>
      <c r="X199" s="111">
        <v>3.2534000000000001</v>
      </c>
      <c r="Y199" s="112">
        <v>5632</v>
      </c>
      <c r="Z199" s="111">
        <v>61.953400000000002</v>
      </c>
      <c r="AA199" s="111">
        <v>7.2102000000000004</v>
      </c>
      <c r="AB199" s="111">
        <v>2.1032000000000002</v>
      </c>
      <c r="AC199" s="112">
        <v>9484</v>
      </c>
      <c r="AD199" s="111">
        <v>0.75629999999999997</v>
      </c>
      <c r="AE199" s="112">
        <v>1912</v>
      </c>
      <c r="AF199" s="111">
        <v>3.2416999999999998</v>
      </c>
      <c r="AG199" s="112">
        <v>5100</v>
      </c>
    </row>
    <row r="200" spans="1:33" x14ac:dyDescent="0.2">
      <c r="A200">
        <v>53820560</v>
      </c>
      <c r="B200" s="110" t="s">
        <v>809</v>
      </c>
      <c r="C200" s="110" t="s">
        <v>512</v>
      </c>
      <c r="D200" s="110">
        <v>3</v>
      </c>
      <c r="E200" s="110">
        <v>0</v>
      </c>
      <c r="F200" s="110">
        <v>2015</v>
      </c>
      <c r="G200" s="111">
        <v>34.2194</v>
      </c>
      <c r="H200" s="111">
        <v>18.442499999999999</v>
      </c>
      <c r="I200" s="111">
        <v>6.7968000000000002</v>
      </c>
      <c r="J200" s="109">
        <v>2015</v>
      </c>
      <c r="K200" s="112">
        <v>55709</v>
      </c>
      <c r="L200" s="111">
        <v>2.0257999999999998</v>
      </c>
      <c r="M200" s="109">
        <v>2014</v>
      </c>
      <c r="N200" s="112">
        <v>13639</v>
      </c>
      <c r="O200" s="111">
        <v>5.3371000000000004</v>
      </c>
      <c r="P200" s="109">
        <v>2016</v>
      </c>
      <c r="Q200" s="112">
        <v>30189</v>
      </c>
      <c r="R200" s="111">
        <v>34.232500000000002</v>
      </c>
      <c r="S200" s="111">
        <v>17.125599999999999</v>
      </c>
      <c r="T200" s="111">
        <v>6.1336000000000004</v>
      </c>
      <c r="U200" s="112">
        <v>55248</v>
      </c>
      <c r="V200" s="111">
        <v>1.3271999999999999</v>
      </c>
      <c r="W200" s="112">
        <v>12524</v>
      </c>
      <c r="X200" s="111">
        <v>5.4375</v>
      </c>
      <c r="Y200" s="112">
        <v>28441</v>
      </c>
      <c r="Z200" s="111">
        <v>34.232700000000001</v>
      </c>
      <c r="AA200" s="111">
        <v>16.793500000000002</v>
      </c>
      <c r="AB200" s="111">
        <v>5.9436</v>
      </c>
      <c r="AC200" s="112">
        <v>55065</v>
      </c>
      <c r="AD200" s="111">
        <v>1.2574000000000001</v>
      </c>
      <c r="AE200" s="112">
        <v>11745</v>
      </c>
      <c r="AF200" s="111">
        <v>5.3567999999999998</v>
      </c>
      <c r="AG200" s="112">
        <v>27274</v>
      </c>
    </row>
    <row r="201" spans="1:33" x14ac:dyDescent="0.2">
      <c r="A201">
        <v>53820600</v>
      </c>
      <c r="B201" s="110" t="s">
        <v>810</v>
      </c>
      <c r="C201" s="110" t="s">
        <v>512</v>
      </c>
      <c r="D201" s="110">
        <v>3</v>
      </c>
      <c r="E201" s="110">
        <v>0</v>
      </c>
      <c r="F201" s="110">
        <v>2015</v>
      </c>
      <c r="G201" s="111">
        <v>23.6587</v>
      </c>
      <c r="H201" s="111">
        <v>11.150600000000001</v>
      </c>
      <c r="I201" s="111">
        <v>4.3712999999999997</v>
      </c>
      <c r="J201" s="109">
        <v>2015</v>
      </c>
      <c r="K201" s="112">
        <v>41016</v>
      </c>
      <c r="L201" s="111">
        <v>1.0469999999999999</v>
      </c>
      <c r="M201" s="109">
        <v>2014</v>
      </c>
      <c r="N201" s="112">
        <v>16871</v>
      </c>
      <c r="O201" s="111">
        <v>2.8776000000000002</v>
      </c>
      <c r="P201" s="109">
        <v>2016</v>
      </c>
      <c r="Q201" s="112">
        <v>20901</v>
      </c>
      <c r="R201" s="111">
        <v>23.459700000000002</v>
      </c>
      <c r="S201" s="111">
        <v>10.4435</v>
      </c>
      <c r="T201" s="111">
        <v>3.7833999999999999</v>
      </c>
      <c r="U201" s="112">
        <v>37638</v>
      </c>
      <c r="V201" s="111">
        <v>0.98909999999999998</v>
      </c>
      <c r="W201" s="112">
        <v>16994</v>
      </c>
      <c r="X201" s="111">
        <v>2.7591999999999999</v>
      </c>
      <c r="Y201" s="112">
        <v>19503</v>
      </c>
      <c r="Z201" s="111">
        <v>23.466799999999999</v>
      </c>
      <c r="AA201" s="111">
        <v>10.257</v>
      </c>
      <c r="AB201" s="111">
        <v>3.7090000000000001</v>
      </c>
      <c r="AC201" s="112">
        <v>36998</v>
      </c>
      <c r="AD201" s="111">
        <v>0.9234</v>
      </c>
      <c r="AE201" s="112">
        <v>16128</v>
      </c>
      <c r="AF201" s="111">
        <v>2.7219000000000002</v>
      </c>
      <c r="AG201" s="112">
        <v>18858</v>
      </c>
    </row>
    <row r="202" spans="1:33" x14ac:dyDescent="0.2">
      <c r="A202">
        <v>53820640</v>
      </c>
      <c r="B202" s="110" t="s">
        <v>208</v>
      </c>
      <c r="C202" s="110" t="s">
        <v>510</v>
      </c>
      <c r="D202" s="110">
        <v>2</v>
      </c>
      <c r="E202" s="110">
        <v>0</v>
      </c>
      <c r="F202" s="110">
        <v>2015</v>
      </c>
      <c r="G202" s="111">
        <v>62.221600000000002</v>
      </c>
      <c r="H202" s="111">
        <v>10.386900000000001</v>
      </c>
      <c r="I202" s="111">
        <v>3.0507</v>
      </c>
      <c r="J202" s="109">
        <v>2015</v>
      </c>
      <c r="K202" s="112">
        <v>18204</v>
      </c>
      <c r="L202" s="111">
        <v>1.0663</v>
      </c>
      <c r="M202" s="109">
        <v>2014</v>
      </c>
      <c r="N202" s="112">
        <v>2231</v>
      </c>
      <c r="O202" s="111">
        <v>3.7387000000000001</v>
      </c>
      <c r="P202" s="109">
        <v>2016</v>
      </c>
      <c r="Q202" s="112">
        <v>11082</v>
      </c>
      <c r="R202" s="111">
        <v>62.265599999999999</v>
      </c>
      <c r="S202" s="111">
        <v>8.9229000000000003</v>
      </c>
      <c r="T202" s="111">
        <v>2.5024000000000002</v>
      </c>
      <c r="U202" s="112">
        <v>17832</v>
      </c>
      <c r="V202" s="111">
        <v>0.76359999999999995</v>
      </c>
      <c r="W202" s="112">
        <v>1938</v>
      </c>
      <c r="X202" s="111">
        <v>3.7589000000000001</v>
      </c>
      <c r="Y202" s="112">
        <v>9887</v>
      </c>
      <c r="Z202" s="111">
        <v>62.290399999999998</v>
      </c>
      <c r="AA202" s="111">
        <v>8.6029999999999998</v>
      </c>
      <c r="AB202" s="111">
        <v>2.4106999999999998</v>
      </c>
      <c r="AC202" s="112">
        <v>17865</v>
      </c>
      <c r="AD202" s="111">
        <v>0.72440000000000004</v>
      </c>
      <c r="AE202" s="112">
        <v>1663</v>
      </c>
      <c r="AF202" s="111">
        <v>3.7623000000000002</v>
      </c>
      <c r="AG202" s="112">
        <v>9542</v>
      </c>
    </row>
    <row r="203" spans="1:33" x14ac:dyDescent="0.2">
      <c r="A203">
        <v>53820680</v>
      </c>
      <c r="B203" s="110" t="s">
        <v>811</v>
      </c>
      <c r="C203" s="110" t="s">
        <v>512</v>
      </c>
      <c r="D203" s="110">
        <v>4</v>
      </c>
      <c r="E203" s="110">
        <v>0</v>
      </c>
      <c r="F203" s="110">
        <v>2015</v>
      </c>
      <c r="G203" s="111">
        <v>62.003599999999999</v>
      </c>
      <c r="H203" s="111">
        <v>25.077999999999999</v>
      </c>
      <c r="I203" s="111">
        <v>7.6769999999999996</v>
      </c>
      <c r="J203" s="109">
        <v>2015</v>
      </c>
      <c r="K203" s="112">
        <v>74400</v>
      </c>
      <c r="L203" s="111">
        <v>5.1706000000000003</v>
      </c>
      <c r="M203" s="109">
        <v>2014</v>
      </c>
      <c r="N203" s="112">
        <v>27269</v>
      </c>
      <c r="O203" s="111">
        <v>6.6325000000000003</v>
      </c>
      <c r="P203" s="109">
        <v>2016</v>
      </c>
      <c r="Q203" s="112">
        <v>41468</v>
      </c>
      <c r="R203" s="111">
        <v>62.174199999999999</v>
      </c>
      <c r="S203" s="111">
        <v>24.086099999999998</v>
      </c>
      <c r="T203" s="111">
        <v>6.4112</v>
      </c>
      <c r="U203" s="112">
        <v>72678</v>
      </c>
      <c r="V203" s="111">
        <v>3.6817000000000002</v>
      </c>
      <c r="W203" s="112">
        <v>22448</v>
      </c>
      <c r="X203" s="111">
        <v>6.4711999999999996</v>
      </c>
      <c r="Y203" s="112">
        <v>36774</v>
      </c>
      <c r="Z203" s="111">
        <v>62.175400000000003</v>
      </c>
      <c r="AA203" s="111">
        <v>23.253399999999999</v>
      </c>
      <c r="AB203" s="111">
        <v>6.1247999999999996</v>
      </c>
      <c r="AC203" s="112">
        <v>68778</v>
      </c>
      <c r="AD203" s="111">
        <v>3.4064000000000001</v>
      </c>
      <c r="AE203" s="112">
        <v>20608</v>
      </c>
      <c r="AF203" s="111">
        <v>6.3095999999999997</v>
      </c>
      <c r="AG203" s="112">
        <v>34082</v>
      </c>
    </row>
    <row r="204" spans="1:33" x14ac:dyDescent="0.2">
      <c r="A204">
        <v>53820720</v>
      </c>
      <c r="B204" s="110" t="s">
        <v>209</v>
      </c>
      <c r="C204" s="110" t="s">
        <v>510</v>
      </c>
      <c r="D204" s="110">
        <v>2</v>
      </c>
      <c r="E204" s="110">
        <v>0</v>
      </c>
      <c r="F204" s="110">
        <v>2015</v>
      </c>
      <c r="G204" s="111">
        <v>49.679499999999997</v>
      </c>
      <c r="H204" s="111">
        <v>9.9562000000000008</v>
      </c>
      <c r="I204" s="111">
        <v>3.7884000000000002</v>
      </c>
      <c r="J204" s="109">
        <v>2015</v>
      </c>
      <c r="K204" s="112">
        <v>20457</v>
      </c>
      <c r="L204" s="111">
        <v>0.99980000000000002</v>
      </c>
      <c r="M204" s="109">
        <v>2014</v>
      </c>
      <c r="N204" s="112">
        <v>2863</v>
      </c>
      <c r="O204" s="111">
        <v>3.2496</v>
      </c>
      <c r="P204" s="109">
        <v>2016</v>
      </c>
      <c r="Q204" s="112">
        <v>12445</v>
      </c>
      <c r="R204" s="111">
        <v>49.681399999999996</v>
      </c>
      <c r="S204" s="111">
        <v>8.3635999999999999</v>
      </c>
      <c r="T204" s="111">
        <v>3.0076999999999998</v>
      </c>
      <c r="U204" s="112">
        <v>18870</v>
      </c>
      <c r="V204" s="111">
        <v>0.70179999999999998</v>
      </c>
      <c r="W204" s="112">
        <v>1965</v>
      </c>
      <c r="X204" s="111">
        <v>3.1273</v>
      </c>
      <c r="Y204" s="112">
        <v>10547</v>
      </c>
      <c r="Z204" s="111">
        <v>49.674799999999998</v>
      </c>
      <c r="AA204" s="111">
        <v>8.0690000000000008</v>
      </c>
      <c r="AB204" s="111">
        <v>2.8573</v>
      </c>
      <c r="AC204" s="112">
        <v>18716</v>
      </c>
      <c r="AD204" s="111">
        <v>0.65059999999999996</v>
      </c>
      <c r="AE204" s="112">
        <v>1988</v>
      </c>
      <c r="AF204" s="111">
        <v>3.1019999999999999</v>
      </c>
      <c r="AG204" s="112">
        <v>9925</v>
      </c>
    </row>
    <row r="205" spans="1:33" x14ac:dyDescent="0.2">
      <c r="A205">
        <v>53820760</v>
      </c>
      <c r="B205" s="110" t="s">
        <v>210</v>
      </c>
      <c r="C205" s="110" t="s">
        <v>510</v>
      </c>
      <c r="D205" s="110">
        <v>2</v>
      </c>
      <c r="E205" s="110">
        <v>0</v>
      </c>
      <c r="F205" s="110">
        <v>2015</v>
      </c>
      <c r="G205" s="111">
        <v>107.2231</v>
      </c>
      <c r="H205" s="111">
        <v>19.5549</v>
      </c>
      <c r="I205" s="111">
        <v>5.6703999999999999</v>
      </c>
      <c r="J205" s="109">
        <v>2015</v>
      </c>
      <c r="K205" s="112">
        <v>18931</v>
      </c>
      <c r="L205" s="111">
        <v>1.3125</v>
      </c>
      <c r="M205" s="109">
        <v>2014</v>
      </c>
      <c r="N205" s="112">
        <v>2434</v>
      </c>
      <c r="O205" s="111">
        <v>9.4699000000000009</v>
      </c>
      <c r="P205" s="109">
        <v>2016</v>
      </c>
      <c r="Q205" s="112">
        <v>11292</v>
      </c>
      <c r="R205" s="111">
        <v>107.2385</v>
      </c>
      <c r="S205" s="111">
        <v>17.0625</v>
      </c>
      <c r="T205" s="111">
        <v>4.6078999999999999</v>
      </c>
      <c r="U205" s="112">
        <v>20811</v>
      </c>
      <c r="V205" s="111">
        <v>1.2444999999999999</v>
      </c>
      <c r="W205" s="112">
        <v>2470</v>
      </c>
      <c r="X205" s="111">
        <v>8.7095000000000002</v>
      </c>
      <c r="Y205" s="112">
        <v>10577</v>
      </c>
      <c r="Z205" s="111">
        <v>107.2145</v>
      </c>
      <c r="AA205" s="111">
        <v>16.578299999999999</v>
      </c>
      <c r="AB205" s="111">
        <v>4.4730999999999996</v>
      </c>
      <c r="AC205" s="112">
        <v>19892</v>
      </c>
      <c r="AD205" s="111">
        <v>1.2215</v>
      </c>
      <c r="AE205" s="112">
        <v>2297</v>
      </c>
      <c r="AF205" s="111">
        <v>8.4393999999999991</v>
      </c>
      <c r="AG205" s="112">
        <v>9848</v>
      </c>
    </row>
    <row r="206" spans="1:33" x14ac:dyDescent="0.2">
      <c r="A206">
        <v>55000000</v>
      </c>
      <c r="B206" s="110" t="s">
        <v>523</v>
      </c>
      <c r="C206" s="110" t="s">
        <v>700</v>
      </c>
      <c r="D206" s="110">
        <v>0</v>
      </c>
      <c r="E206" s="110">
        <v>0</v>
      </c>
      <c r="F206" s="110">
        <v>2015</v>
      </c>
      <c r="G206" s="111">
        <v>6918.3415000000005</v>
      </c>
      <c r="H206" s="111">
        <v>1387.1502</v>
      </c>
      <c r="I206" s="111">
        <v>361.12240000000003</v>
      </c>
      <c r="J206" s="109">
        <v>2015</v>
      </c>
      <c r="K206" s="112">
        <v>2614229</v>
      </c>
      <c r="L206" s="111">
        <v>313.49130000000002</v>
      </c>
      <c r="M206" s="109">
        <v>2014</v>
      </c>
      <c r="N206" s="112">
        <v>837708</v>
      </c>
      <c r="O206" s="111">
        <v>446.54199999999997</v>
      </c>
      <c r="P206" s="109">
        <v>2016</v>
      </c>
      <c r="Q206" s="112">
        <v>1407855</v>
      </c>
      <c r="R206" s="111">
        <v>6906.0434999999998</v>
      </c>
      <c r="S206" s="111">
        <v>1231.2007000000001</v>
      </c>
      <c r="T206" s="111">
        <v>312.56670000000003</v>
      </c>
      <c r="U206" s="112">
        <v>2612301</v>
      </c>
      <c r="V206" s="111">
        <v>273.94139999999999</v>
      </c>
      <c r="W206" s="112">
        <v>755599</v>
      </c>
      <c r="X206" s="111">
        <v>405.89330000000001</v>
      </c>
      <c r="Y206" s="112">
        <v>1300832</v>
      </c>
      <c r="Z206" s="111">
        <v>6903.5070999999998</v>
      </c>
      <c r="AA206" s="111">
        <v>1179.9281000000001</v>
      </c>
      <c r="AB206" s="111">
        <v>305.66239999999999</v>
      </c>
      <c r="AC206" s="112">
        <v>2573490</v>
      </c>
      <c r="AD206" s="111">
        <v>249.76429999999999</v>
      </c>
      <c r="AE206" s="112">
        <v>753198</v>
      </c>
      <c r="AF206" s="111">
        <v>397.63819999999998</v>
      </c>
      <c r="AG206" s="112">
        <v>1234942</v>
      </c>
    </row>
    <row r="207" spans="1:33" x14ac:dyDescent="0.2">
      <c r="A207">
        <v>55010000</v>
      </c>
      <c r="B207" s="110" t="s">
        <v>267</v>
      </c>
      <c r="C207" s="110">
        <v>0</v>
      </c>
      <c r="D207" s="110">
        <v>0</v>
      </c>
      <c r="E207" s="110">
        <v>0</v>
      </c>
      <c r="F207" s="110">
        <v>2015</v>
      </c>
      <c r="G207" s="111">
        <v>5951.4724000000006</v>
      </c>
      <c r="H207" s="111">
        <v>1016.7207</v>
      </c>
      <c r="I207" s="111">
        <v>253.17320000000001</v>
      </c>
      <c r="J207" s="109">
        <v>2015</v>
      </c>
      <c r="K207" s="112">
        <v>1618911</v>
      </c>
      <c r="L207" s="111">
        <v>234.65700000000004</v>
      </c>
      <c r="M207" s="109">
        <v>2014</v>
      </c>
      <c r="N207" s="112">
        <v>574104</v>
      </c>
      <c r="O207" s="111">
        <v>352.71379999999999</v>
      </c>
      <c r="P207" s="109">
        <v>2016</v>
      </c>
      <c r="Q207" s="112">
        <v>890259</v>
      </c>
      <c r="R207" s="111">
        <v>5940.2757000000001</v>
      </c>
      <c r="S207" s="111">
        <v>880.26610000000005</v>
      </c>
      <c r="T207" s="111">
        <v>211.9376</v>
      </c>
      <c r="U207" s="112">
        <v>1555403</v>
      </c>
      <c r="V207" s="111">
        <v>195.23510000000002</v>
      </c>
      <c r="W207" s="112">
        <v>492699</v>
      </c>
      <c r="X207" s="111">
        <v>313.88279999999997</v>
      </c>
      <c r="Y207" s="112">
        <v>795006</v>
      </c>
      <c r="Z207" s="111">
        <v>5937.8296</v>
      </c>
      <c r="AA207" s="111">
        <v>835.66</v>
      </c>
      <c r="AB207" s="111">
        <v>205.50200000000001</v>
      </c>
      <c r="AC207" s="112">
        <v>1498753</v>
      </c>
      <c r="AD207" s="111">
        <v>172.20749999999998</v>
      </c>
      <c r="AE207" s="112">
        <v>470086</v>
      </c>
      <c r="AF207" s="111">
        <v>306.24369999999999</v>
      </c>
      <c r="AG207" s="112">
        <v>739196</v>
      </c>
    </row>
    <row r="208" spans="1:33" x14ac:dyDescent="0.2">
      <c r="A208">
        <v>55020000</v>
      </c>
      <c r="B208" s="110" t="s">
        <v>268</v>
      </c>
      <c r="C208" s="110">
        <v>0</v>
      </c>
      <c r="D208" s="110">
        <v>0</v>
      </c>
      <c r="E208" s="110">
        <v>0</v>
      </c>
      <c r="F208" s="110">
        <v>2015</v>
      </c>
      <c r="G208" s="111">
        <v>966.8691</v>
      </c>
      <c r="H208" s="111">
        <v>370.42950000000002</v>
      </c>
      <c r="I208" s="111">
        <v>107.94919999999999</v>
      </c>
      <c r="J208" s="109">
        <v>2015</v>
      </c>
      <c r="K208" s="112">
        <v>995318</v>
      </c>
      <c r="L208" s="111">
        <v>78.834299999999999</v>
      </c>
      <c r="M208" s="109">
        <v>2014</v>
      </c>
      <c r="N208" s="112">
        <v>263604</v>
      </c>
      <c r="O208" s="111">
        <v>93.828199999999995</v>
      </c>
      <c r="P208" s="109">
        <v>2016</v>
      </c>
      <c r="Q208" s="112">
        <v>517596</v>
      </c>
      <c r="R208" s="111">
        <v>965.76779999999997</v>
      </c>
      <c r="S208" s="111">
        <v>350.93459999999999</v>
      </c>
      <c r="T208" s="111">
        <v>100.62910000000001</v>
      </c>
      <c r="U208" s="112">
        <v>1056898</v>
      </c>
      <c r="V208" s="111">
        <v>78.706299999999999</v>
      </c>
      <c r="W208" s="112">
        <v>262900</v>
      </c>
      <c r="X208" s="111">
        <v>92.010499999999993</v>
      </c>
      <c r="Y208" s="112">
        <v>505826</v>
      </c>
      <c r="Z208" s="111">
        <v>965.67750000000001</v>
      </c>
      <c r="AA208" s="111">
        <v>344.2681</v>
      </c>
      <c r="AB208" s="111">
        <v>100.16040000000001</v>
      </c>
      <c r="AC208" s="112">
        <v>1074737</v>
      </c>
      <c r="AD208" s="111">
        <v>77.55680000000001</v>
      </c>
      <c r="AE208" s="112">
        <v>283112</v>
      </c>
      <c r="AF208" s="111">
        <v>91.394500000000008</v>
      </c>
      <c r="AG208" s="112">
        <v>495746</v>
      </c>
    </row>
    <row r="209" spans="1:33" x14ac:dyDescent="0.2">
      <c r="A209">
        <v>55120000</v>
      </c>
      <c r="B209" s="110" t="s">
        <v>138</v>
      </c>
      <c r="C209" s="110" t="s">
        <v>508</v>
      </c>
      <c r="D209" s="110">
        <v>5</v>
      </c>
      <c r="E209" s="110">
        <v>1</v>
      </c>
      <c r="F209" s="110">
        <v>2015</v>
      </c>
      <c r="G209" s="111">
        <v>100.6146</v>
      </c>
      <c r="H209" s="111">
        <v>43.872500000000002</v>
      </c>
      <c r="I209" s="111">
        <v>12.7277</v>
      </c>
      <c r="J209" s="109">
        <v>2015</v>
      </c>
      <c r="K209" s="112">
        <v>117143</v>
      </c>
      <c r="L209" s="111">
        <v>9.2691999999999997</v>
      </c>
      <c r="M209" s="109">
        <v>2014</v>
      </c>
      <c r="N209" s="112">
        <v>32390</v>
      </c>
      <c r="O209" s="111">
        <v>10.7476</v>
      </c>
      <c r="P209" s="109">
        <v>2016</v>
      </c>
      <c r="Q209" s="112">
        <v>64612</v>
      </c>
      <c r="R209" s="111">
        <v>100.6143</v>
      </c>
      <c r="S209" s="111">
        <v>41.3339</v>
      </c>
      <c r="T209" s="111">
        <v>11.554500000000001</v>
      </c>
      <c r="U209" s="112">
        <v>120611</v>
      </c>
      <c r="V209" s="111">
        <v>9.0315999999999992</v>
      </c>
      <c r="W209" s="112">
        <v>30836</v>
      </c>
      <c r="X209" s="111">
        <v>10.4527</v>
      </c>
      <c r="Y209" s="112">
        <v>61939</v>
      </c>
      <c r="Z209" s="111">
        <v>100.61</v>
      </c>
      <c r="AA209" s="111">
        <v>39.424900000000001</v>
      </c>
      <c r="AB209" s="111">
        <v>11.5143</v>
      </c>
      <c r="AC209" s="112">
        <v>120642</v>
      </c>
      <c r="AD209" s="111">
        <v>8.9123000000000001</v>
      </c>
      <c r="AE209" s="112">
        <v>31201</v>
      </c>
      <c r="AF209" s="111">
        <v>10.359299999999999</v>
      </c>
      <c r="AG209" s="112">
        <v>58856</v>
      </c>
    </row>
    <row r="210" spans="1:33" x14ac:dyDescent="0.2">
      <c r="A210">
        <v>55130000</v>
      </c>
      <c r="B210" s="110" t="s">
        <v>171</v>
      </c>
      <c r="C210" s="110" t="s">
        <v>508</v>
      </c>
      <c r="D210" s="110">
        <v>6</v>
      </c>
      <c r="E210" s="110">
        <v>2</v>
      </c>
      <c r="F210" s="110">
        <v>2015</v>
      </c>
      <c r="G210" s="111">
        <v>104.9435</v>
      </c>
      <c r="H210" s="111">
        <v>77.337900000000005</v>
      </c>
      <c r="I210" s="111">
        <v>20.332100000000001</v>
      </c>
      <c r="J210" s="109">
        <v>2015</v>
      </c>
      <c r="K210" s="112">
        <v>260368</v>
      </c>
      <c r="L210" s="111">
        <v>17.739799999999999</v>
      </c>
      <c r="M210" s="109">
        <v>2014</v>
      </c>
      <c r="N210" s="112">
        <v>76151</v>
      </c>
      <c r="O210" s="111">
        <v>16.3033</v>
      </c>
      <c r="P210" s="109">
        <v>2016</v>
      </c>
      <c r="Q210" s="112">
        <v>117493</v>
      </c>
      <c r="R210" s="111">
        <v>104.84269999999999</v>
      </c>
      <c r="S210" s="111">
        <v>76.619</v>
      </c>
      <c r="T210" s="111">
        <v>19.116399999999999</v>
      </c>
      <c r="U210" s="112">
        <v>278695</v>
      </c>
      <c r="V210" s="111">
        <v>18.8523</v>
      </c>
      <c r="W210" s="112">
        <v>73230</v>
      </c>
      <c r="X210" s="111">
        <v>16.136199999999999</v>
      </c>
      <c r="Y210" s="112">
        <v>120148</v>
      </c>
      <c r="Z210" s="111">
        <v>104.84229999999999</v>
      </c>
      <c r="AA210" s="111">
        <v>77.254099999999994</v>
      </c>
      <c r="AB210" s="111">
        <v>19.293299999999999</v>
      </c>
      <c r="AC210" s="112">
        <v>291164</v>
      </c>
      <c r="AD210" s="111">
        <v>20.328099999999999</v>
      </c>
      <c r="AE210" s="112">
        <v>86318</v>
      </c>
      <c r="AF210" s="111">
        <v>15.957100000000001</v>
      </c>
      <c r="AG210" s="112">
        <v>122239</v>
      </c>
    </row>
    <row r="211" spans="1:33" x14ac:dyDescent="0.2">
      <c r="A211">
        <v>55150000</v>
      </c>
      <c r="B211" s="110" t="s">
        <v>965</v>
      </c>
      <c r="C211" s="110" t="s">
        <v>524</v>
      </c>
      <c r="D211" s="110">
        <v>7</v>
      </c>
      <c r="E211" s="110">
        <v>3</v>
      </c>
      <c r="F211" s="110">
        <v>2015</v>
      </c>
      <c r="G211" s="111">
        <v>303.28480000000002</v>
      </c>
      <c r="H211" s="111">
        <v>101.93040000000001</v>
      </c>
      <c r="I211" s="111">
        <v>29.573399999999999</v>
      </c>
      <c r="J211" s="109">
        <v>2015</v>
      </c>
      <c r="K211" s="112">
        <v>310039</v>
      </c>
      <c r="L211" s="111">
        <v>16.419699999999999</v>
      </c>
      <c r="M211" s="109">
        <v>2014</v>
      </c>
      <c r="N211" s="112">
        <v>153373</v>
      </c>
      <c r="O211" s="111">
        <v>27.163799999999998</v>
      </c>
      <c r="P211" s="109">
        <v>2016</v>
      </c>
      <c r="Q211" s="112">
        <v>138887</v>
      </c>
      <c r="R211" s="111">
        <v>302.83780000000002</v>
      </c>
      <c r="S211" s="111">
        <v>90.286900000000003</v>
      </c>
      <c r="T211" s="111">
        <v>26.769100000000002</v>
      </c>
      <c r="U211" s="112">
        <v>265609</v>
      </c>
      <c r="V211" s="111">
        <v>14.322100000000001</v>
      </c>
      <c r="W211" s="112">
        <v>126914</v>
      </c>
      <c r="X211" s="111">
        <v>24.941800000000001</v>
      </c>
      <c r="Y211" s="112">
        <v>129172</v>
      </c>
      <c r="Z211" s="111">
        <v>302.79180000000002</v>
      </c>
      <c r="AA211" s="111">
        <v>85.989699999999999</v>
      </c>
      <c r="AB211" s="111">
        <v>25.6496</v>
      </c>
      <c r="AC211" s="112">
        <v>265061</v>
      </c>
      <c r="AD211" s="111">
        <v>12.4871</v>
      </c>
      <c r="AE211" s="112">
        <v>116935</v>
      </c>
      <c r="AF211" s="111">
        <v>24.47</v>
      </c>
      <c r="AG211" s="112">
        <v>123994</v>
      </c>
    </row>
    <row r="212" spans="1:33" x14ac:dyDescent="0.2">
      <c r="A212">
        <v>55540000</v>
      </c>
      <c r="B212" s="110" t="s">
        <v>525</v>
      </c>
      <c r="C212" s="110" t="s">
        <v>700</v>
      </c>
      <c r="D212" s="110">
        <v>0</v>
      </c>
      <c r="E212" s="110">
        <v>4</v>
      </c>
      <c r="F212" s="110">
        <v>2015</v>
      </c>
      <c r="G212" s="111">
        <v>1420.9777999999999</v>
      </c>
      <c r="H212" s="111">
        <v>244.38669999999999</v>
      </c>
      <c r="I212" s="111">
        <v>58.072000000000003</v>
      </c>
      <c r="J212" s="109">
        <v>2015</v>
      </c>
      <c r="K212" s="112">
        <v>369666</v>
      </c>
      <c r="L212" s="111">
        <v>64.547300000000007</v>
      </c>
      <c r="M212" s="109">
        <v>2014</v>
      </c>
      <c r="N212" s="112">
        <v>131083</v>
      </c>
      <c r="O212" s="111">
        <v>83.112099999999998</v>
      </c>
      <c r="P212" s="109">
        <v>2016</v>
      </c>
      <c r="Q212" s="112">
        <v>207877</v>
      </c>
      <c r="R212" s="111">
        <v>1418.4758999999999</v>
      </c>
      <c r="S212" s="111">
        <v>205.97479999999999</v>
      </c>
      <c r="T212" s="111">
        <v>46.817900000000002</v>
      </c>
      <c r="U212" s="112">
        <v>359573</v>
      </c>
      <c r="V212" s="111">
        <v>45.381100000000004</v>
      </c>
      <c r="W212" s="112">
        <v>114177</v>
      </c>
      <c r="X212" s="111">
        <v>74.015000000000001</v>
      </c>
      <c r="Y212" s="112">
        <v>180141</v>
      </c>
      <c r="Z212" s="111">
        <v>1417.8317</v>
      </c>
      <c r="AA212" s="111">
        <v>195.04589999999999</v>
      </c>
      <c r="AB212" s="111">
        <v>44.265700000000002</v>
      </c>
      <c r="AC212" s="112">
        <v>342688</v>
      </c>
      <c r="AD212" s="111">
        <v>41.4133</v>
      </c>
      <c r="AE212" s="112">
        <v>106676</v>
      </c>
      <c r="AF212" s="111">
        <v>71.662999999999997</v>
      </c>
      <c r="AG212" s="112">
        <v>165143</v>
      </c>
    </row>
    <row r="213" spans="1:33" x14ac:dyDescent="0.2">
      <c r="A213">
        <v>55540040</v>
      </c>
      <c r="B213" s="110" t="s">
        <v>812</v>
      </c>
      <c r="C213" s="110" t="s">
        <v>510</v>
      </c>
      <c r="D213" s="110">
        <v>3</v>
      </c>
      <c r="E213" s="110">
        <v>0</v>
      </c>
      <c r="F213" s="110">
        <v>2015</v>
      </c>
      <c r="G213" s="111">
        <v>151.24270000000001</v>
      </c>
      <c r="H213" s="111">
        <v>27.389299999999999</v>
      </c>
      <c r="I213" s="111">
        <v>6.6702000000000004</v>
      </c>
      <c r="J213" s="109">
        <v>2015</v>
      </c>
      <c r="K213" s="112">
        <v>39277</v>
      </c>
      <c r="L213" s="111">
        <v>7.1577000000000002</v>
      </c>
      <c r="M213" s="109">
        <v>2014</v>
      </c>
      <c r="N213" s="112">
        <v>17651</v>
      </c>
      <c r="O213" s="111">
        <v>9.0639000000000003</v>
      </c>
      <c r="P213" s="109">
        <v>2016</v>
      </c>
      <c r="Q213" s="112">
        <v>22046</v>
      </c>
      <c r="R213" s="111">
        <v>151.22219999999999</v>
      </c>
      <c r="S213" s="111">
        <v>23.325500000000002</v>
      </c>
      <c r="T213" s="111">
        <v>5.1681999999999997</v>
      </c>
      <c r="U213" s="112">
        <v>37279</v>
      </c>
      <c r="V213" s="111">
        <v>5.2279</v>
      </c>
      <c r="W213" s="112">
        <v>13490</v>
      </c>
      <c r="X213" s="111">
        <v>8.1054999999999993</v>
      </c>
      <c r="Y213" s="112">
        <v>18813</v>
      </c>
      <c r="Z213" s="111">
        <v>151.22329999999999</v>
      </c>
      <c r="AA213" s="111">
        <v>20.388999999999999</v>
      </c>
      <c r="AB213" s="111">
        <v>4.7580999999999998</v>
      </c>
      <c r="AC213" s="112">
        <v>34708</v>
      </c>
      <c r="AD213" s="111">
        <v>4.1795</v>
      </c>
      <c r="AE213" s="112">
        <v>12942</v>
      </c>
      <c r="AF213" s="111">
        <v>7.4288999999999996</v>
      </c>
      <c r="AG213" s="112">
        <v>16618</v>
      </c>
    </row>
    <row r="214" spans="1:33" x14ac:dyDescent="0.2">
      <c r="A214">
        <v>55540080</v>
      </c>
      <c r="B214" s="110" t="s">
        <v>813</v>
      </c>
      <c r="C214" s="110" t="s">
        <v>510</v>
      </c>
      <c r="D214" s="110">
        <v>4</v>
      </c>
      <c r="E214" s="110">
        <v>0</v>
      </c>
      <c r="F214" s="110">
        <v>2015</v>
      </c>
      <c r="G214" s="111">
        <v>119.40430000000001</v>
      </c>
      <c r="H214" s="111">
        <v>32.9788</v>
      </c>
      <c r="I214" s="111">
        <v>9.2235999999999994</v>
      </c>
      <c r="J214" s="109">
        <v>2015</v>
      </c>
      <c r="K214" s="112">
        <v>71443</v>
      </c>
      <c r="L214" s="111">
        <v>8.0175999999999998</v>
      </c>
      <c r="M214" s="109">
        <v>2014</v>
      </c>
      <c r="N214" s="112">
        <v>29173</v>
      </c>
      <c r="O214" s="111">
        <v>9.0305999999999997</v>
      </c>
      <c r="P214" s="109">
        <v>2016</v>
      </c>
      <c r="Q214" s="112">
        <v>39712</v>
      </c>
      <c r="R214" s="111">
        <v>119.37009999999999</v>
      </c>
      <c r="S214" s="111">
        <v>29.643799999999999</v>
      </c>
      <c r="T214" s="111">
        <v>8.1350999999999996</v>
      </c>
      <c r="U214" s="112">
        <v>72138</v>
      </c>
      <c r="V214" s="111">
        <v>6.1014999999999997</v>
      </c>
      <c r="W214" s="112">
        <v>30984</v>
      </c>
      <c r="X214" s="111">
        <v>8.2141000000000002</v>
      </c>
      <c r="Y214" s="112">
        <v>35635</v>
      </c>
      <c r="Z214" s="111">
        <v>119.37050000000001</v>
      </c>
      <c r="AA214" s="111">
        <v>28.8019</v>
      </c>
      <c r="AB214" s="111">
        <v>7.9802</v>
      </c>
      <c r="AC214" s="112">
        <v>70424</v>
      </c>
      <c r="AD214" s="111">
        <v>5.8739999999999997</v>
      </c>
      <c r="AE214" s="112">
        <v>27966</v>
      </c>
      <c r="AF214" s="111">
        <v>8.1555</v>
      </c>
      <c r="AG214" s="112">
        <v>33974</v>
      </c>
    </row>
    <row r="215" spans="1:33" x14ac:dyDescent="0.2">
      <c r="A215">
        <v>55540120</v>
      </c>
      <c r="B215" s="110" t="s">
        <v>814</v>
      </c>
      <c r="C215" s="110" t="s">
        <v>510</v>
      </c>
      <c r="D215" s="110">
        <v>3</v>
      </c>
      <c r="E215" s="110">
        <v>0</v>
      </c>
      <c r="F215" s="110">
        <v>2015</v>
      </c>
      <c r="G215" s="111">
        <v>152.96709999999999</v>
      </c>
      <c r="H215" s="111">
        <v>27.985099999999999</v>
      </c>
      <c r="I215" s="111">
        <v>6.5717999999999996</v>
      </c>
      <c r="J215" s="109">
        <v>2015</v>
      </c>
      <c r="K215" s="112">
        <v>42272</v>
      </c>
      <c r="L215" s="111">
        <v>7.5693999999999999</v>
      </c>
      <c r="M215" s="109">
        <v>2014</v>
      </c>
      <c r="N215" s="112">
        <v>16434</v>
      </c>
      <c r="O215" s="111">
        <v>9.5548999999999999</v>
      </c>
      <c r="P215" s="109">
        <v>2016</v>
      </c>
      <c r="Q215" s="112">
        <v>24360</v>
      </c>
      <c r="R215" s="111">
        <v>152.60640000000001</v>
      </c>
      <c r="S215" s="111">
        <v>24.639700000000001</v>
      </c>
      <c r="T215" s="111">
        <v>5.5685000000000002</v>
      </c>
      <c r="U215" s="112">
        <v>40474</v>
      </c>
      <c r="V215" s="111">
        <v>5.5117000000000003</v>
      </c>
      <c r="W215" s="112">
        <v>13737</v>
      </c>
      <c r="X215" s="111">
        <v>9.0934000000000008</v>
      </c>
      <c r="Y215" s="112">
        <v>21271</v>
      </c>
      <c r="Z215" s="111">
        <v>152.6611</v>
      </c>
      <c r="AA215" s="111">
        <v>23.700399999999998</v>
      </c>
      <c r="AB215" s="111">
        <v>5.3080999999999996</v>
      </c>
      <c r="AC215" s="112">
        <v>38675</v>
      </c>
      <c r="AD215" s="111">
        <v>5.1863000000000001</v>
      </c>
      <c r="AE215" s="112">
        <v>13039</v>
      </c>
      <c r="AF215" s="111">
        <v>9.0442</v>
      </c>
      <c r="AG215" s="112">
        <v>19495</v>
      </c>
    </row>
    <row r="216" spans="1:33" x14ac:dyDescent="0.2">
      <c r="A216">
        <v>55540160</v>
      </c>
      <c r="B216" s="110" t="s">
        <v>815</v>
      </c>
      <c r="C216" s="110" t="s">
        <v>510</v>
      </c>
      <c r="D216" s="110">
        <v>2</v>
      </c>
      <c r="E216" s="110">
        <v>0</v>
      </c>
      <c r="F216" s="110">
        <v>2015</v>
      </c>
      <c r="G216" s="111">
        <v>80.842100000000002</v>
      </c>
      <c r="H216" s="111">
        <v>13.149699999999999</v>
      </c>
      <c r="I216" s="111">
        <v>2.7223000000000002</v>
      </c>
      <c r="J216" s="109">
        <v>2015</v>
      </c>
      <c r="K216" s="112">
        <v>17118</v>
      </c>
      <c r="L216" s="111">
        <v>3.3458000000000001</v>
      </c>
      <c r="M216" s="109">
        <v>2014</v>
      </c>
      <c r="N216" s="112">
        <v>6991</v>
      </c>
      <c r="O216" s="111">
        <v>5.1365999999999996</v>
      </c>
      <c r="P216" s="109">
        <v>2016</v>
      </c>
      <c r="Q216" s="112">
        <v>9770</v>
      </c>
      <c r="R216" s="111">
        <v>80.778300000000002</v>
      </c>
      <c r="S216" s="111">
        <v>10.0793</v>
      </c>
      <c r="T216" s="111">
        <v>2.2082999999999999</v>
      </c>
      <c r="U216" s="112">
        <v>16782</v>
      </c>
      <c r="V216" s="111">
        <v>1.8487</v>
      </c>
      <c r="W216" s="112">
        <v>4465</v>
      </c>
      <c r="X216" s="111">
        <v>4.3244999999999996</v>
      </c>
      <c r="Y216" s="112">
        <v>8244</v>
      </c>
      <c r="Z216" s="111">
        <v>80.499799999999993</v>
      </c>
      <c r="AA216" s="111">
        <v>9.7059999999999995</v>
      </c>
      <c r="AB216" s="111">
        <v>2.0091000000000001</v>
      </c>
      <c r="AC216" s="112">
        <v>16095</v>
      </c>
      <c r="AD216" s="111">
        <v>2.3603000000000001</v>
      </c>
      <c r="AE216" s="112">
        <v>4081</v>
      </c>
      <c r="AF216" s="111">
        <v>3.9157999999999999</v>
      </c>
      <c r="AG216" s="112">
        <v>7583</v>
      </c>
    </row>
    <row r="217" spans="1:33" x14ac:dyDescent="0.2">
      <c r="A217">
        <v>55540200</v>
      </c>
      <c r="B217" s="110" t="s">
        <v>816</v>
      </c>
      <c r="C217" s="110" t="s">
        <v>510</v>
      </c>
      <c r="D217" s="110">
        <v>3</v>
      </c>
      <c r="E217" s="110">
        <v>0</v>
      </c>
      <c r="F217" s="110">
        <v>2015</v>
      </c>
      <c r="G217" s="111">
        <v>78.8245</v>
      </c>
      <c r="H217" s="111">
        <v>24.319299999999998</v>
      </c>
      <c r="I217" s="111">
        <v>7.7859999999999996</v>
      </c>
      <c r="J217" s="109">
        <v>2015</v>
      </c>
      <c r="K217" s="112">
        <v>47010</v>
      </c>
      <c r="L217" s="111">
        <v>5.8278999999999996</v>
      </c>
      <c r="M217" s="109">
        <v>2014</v>
      </c>
      <c r="N217" s="112">
        <v>15820</v>
      </c>
      <c r="O217" s="111">
        <v>6.1214000000000004</v>
      </c>
      <c r="P217" s="109">
        <v>2016</v>
      </c>
      <c r="Q217" s="112">
        <v>24601</v>
      </c>
      <c r="R217" s="111">
        <v>78.636499999999998</v>
      </c>
      <c r="S217" s="111">
        <v>22.245699999999999</v>
      </c>
      <c r="T217" s="111">
        <v>6.6787999999999998</v>
      </c>
      <c r="U217" s="112">
        <v>44860</v>
      </c>
      <c r="V217" s="111">
        <v>4.6759000000000004</v>
      </c>
      <c r="W217" s="112">
        <v>15176</v>
      </c>
      <c r="X217" s="111">
        <v>5.6273</v>
      </c>
      <c r="Y217" s="112">
        <v>22211</v>
      </c>
      <c r="Z217" s="111">
        <v>78.648799999999994</v>
      </c>
      <c r="AA217" s="111">
        <v>21.307400000000001</v>
      </c>
      <c r="AB217" s="111">
        <v>6.3704000000000001</v>
      </c>
      <c r="AC217" s="112">
        <v>43529</v>
      </c>
      <c r="AD217" s="111">
        <v>4.4820000000000002</v>
      </c>
      <c r="AE217" s="112">
        <v>13024</v>
      </c>
      <c r="AF217" s="111">
        <v>5.3620000000000001</v>
      </c>
      <c r="AG217" s="112">
        <v>20584</v>
      </c>
    </row>
    <row r="218" spans="1:33" x14ac:dyDescent="0.2">
      <c r="A218">
        <v>55540240</v>
      </c>
      <c r="B218" s="110" t="s">
        <v>181</v>
      </c>
      <c r="C218" s="110" t="s">
        <v>510</v>
      </c>
      <c r="D218" s="110">
        <v>1</v>
      </c>
      <c r="E218" s="110">
        <v>0</v>
      </c>
      <c r="F218" s="110">
        <v>2015</v>
      </c>
      <c r="G218" s="111">
        <v>69.429299999999998</v>
      </c>
      <c r="H218" s="111">
        <v>8.9095999999999993</v>
      </c>
      <c r="I218" s="111">
        <v>1.5669</v>
      </c>
      <c r="J218" s="109">
        <v>2015</v>
      </c>
      <c r="K218" s="112">
        <v>8505</v>
      </c>
      <c r="L218" s="111">
        <v>2.2141000000000002</v>
      </c>
      <c r="M218" s="109">
        <v>2014</v>
      </c>
      <c r="N218" s="112">
        <v>2237</v>
      </c>
      <c r="O218" s="111">
        <v>4.0799000000000003</v>
      </c>
      <c r="P218" s="109">
        <v>2016</v>
      </c>
      <c r="Q218" s="112">
        <v>4791</v>
      </c>
      <c r="R218" s="111">
        <v>68.9756</v>
      </c>
      <c r="S218" s="111">
        <v>5.7971000000000004</v>
      </c>
      <c r="T218" s="111">
        <v>1.0733999999999999</v>
      </c>
      <c r="U218" s="112">
        <v>7945</v>
      </c>
      <c r="V218" s="111">
        <v>1.4288000000000001</v>
      </c>
      <c r="W218" s="112">
        <v>1515</v>
      </c>
      <c r="X218" s="111">
        <v>2.5247999999999999</v>
      </c>
      <c r="Y218" s="112">
        <v>3897</v>
      </c>
      <c r="Z218" s="111">
        <v>68.968999999999994</v>
      </c>
      <c r="AA218" s="111">
        <v>5.6966000000000001</v>
      </c>
      <c r="AB218" s="111">
        <v>1.0544</v>
      </c>
      <c r="AC218" s="112">
        <v>7578</v>
      </c>
      <c r="AD218" s="111">
        <v>1.4216</v>
      </c>
      <c r="AE218" s="112">
        <v>1465</v>
      </c>
      <c r="AF218" s="111">
        <v>2.5152999999999999</v>
      </c>
      <c r="AG218" s="112">
        <v>3583</v>
      </c>
    </row>
    <row r="219" spans="1:33" x14ac:dyDescent="0.2">
      <c r="A219">
        <v>55540280</v>
      </c>
      <c r="B219" s="110" t="s">
        <v>182</v>
      </c>
      <c r="C219" s="110" t="s">
        <v>510</v>
      </c>
      <c r="D219" s="110">
        <v>1</v>
      </c>
      <c r="E219" s="110">
        <v>0</v>
      </c>
      <c r="F219" s="110">
        <v>2015</v>
      </c>
      <c r="G219" s="111">
        <v>53.389099999999999</v>
      </c>
      <c r="H219" s="111">
        <v>7.1798999999999999</v>
      </c>
      <c r="I219" s="111">
        <v>1.3052999999999999</v>
      </c>
      <c r="J219" s="109">
        <v>2015</v>
      </c>
      <c r="K219" s="112">
        <v>8152</v>
      </c>
      <c r="L219" s="111">
        <v>1.9790000000000001</v>
      </c>
      <c r="M219" s="109">
        <v>2014</v>
      </c>
      <c r="N219" s="112">
        <v>1992</v>
      </c>
      <c r="O219" s="111">
        <v>3.1017000000000001</v>
      </c>
      <c r="P219" s="109">
        <v>2016</v>
      </c>
      <c r="Q219" s="112">
        <v>4956</v>
      </c>
      <c r="R219" s="111">
        <v>53.389600000000002</v>
      </c>
      <c r="S219" s="111">
        <v>5.7594000000000003</v>
      </c>
      <c r="T219" s="111">
        <v>1.1313</v>
      </c>
      <c r="U219" s="112">
        <v>8005</v>
      </c>
      <c r="V219" s="111">
        <v>0.83550000000000002</v>
      </c>
      <c r="W219" s="112">
        <v>1528</v>
      </c>
      <c r="X219" s="111">
        <v>2.9573999999999998</v>
      </c>
      <c r="Y219" s="112">
        <v>4185</v>
      </c>
      <c r="Z219" s="111">
        <v>52.955500000000001</v>
      </c>
      <c r="AA219" s="111">
        <v>4.9326999999999996</v>
      </c>
      <c r="AB219" s="111">
        <v>0.7661</v>
      </c>
      <c r="AC219" s="112">
        <v>7375</v>
      </c>
      <c r="AD219" s="111">
        <v>0.1452</v>
      </c>
      <c r="AE219" s="112">
        <v>1359</v>
      </c>
      <c r="AF219" s="111">
        <v>2.8437000000000001</v>
      </c>
      <c r="AG219" s="112">
        <v>3670</v>
      </c>
    </row>
    <row r="220" spans="1:33" x14ac:dyDescent="0.2">
      <c r="A220">
        <v>55540320</v>
      </c>
      <c r="B220" s="110" t="s">
        <v>817</v>
      </c>
      <c r="C220" s="110" t="s">
        <v>510</v>
      </c>
      <c r="D220" s="110">
        <v>2</v>
      </c>
      <c r="E220" s="110">
        <v>0</v>
      </c>
      <c r="F220" s="110">
        <v>2015</v>
      </c>
      <c r="G220" s="111">
        <v>42.803100000000001</v>
      </c>
      <c r="H220" s="111">
        <v>7.8438999999999997</v>
      </c>
      <c r="I220" s="111">
        <v>1.9285000000000001</v>
      </c>
      <c r="J220" s="109">
        <v>2015</v>
      </c>
      <c r="K220" s="112">
        <v>10736</v>
      </c>
      <c r="L220" s="111">
        <v>1.8051999999999999</v>
      </c>
      <c r="M220" s="109">
        <v>2014</v>
      </c>
      <c r="N220" s="112">
        <v>3299</v>
      </c>
      <c r="O220" s="111">
        <v>2.2682000000000002</v>
      </c>
      <c r="P220" s="109">
        <v>2016</v>
      </c>
      <c r="Q220" s="112">
        <v>6435</v>
      </c>
      <c r="R220" s="111">
        <v>42.729300000000002</v>
      </c>
      <c r="S220" s="111">
        <v>7.1681999999999997</v>
      </c>
      <c r="T220" s="111">
        <v>1.6269</v>
      </c>
      <c r="U220" s="112">
        <v>10848</v>
      </c>
      <c r="V220" s="111">
        <v>1.4045000000000001</v>
      </c>
      <c r="W220" s="112">
        <v>2670</v>
      </c>
      <c r="X220" s="111">
        <v>2.2403</v>
      </c>
      <c r="Y220" s="112">
        <v>5546</v>
      </c>
      <c r="Z220" s="111">
        <v>42.728999999999999</v>
      </c>
      <c r="AA220" s="111">
        <v>6.9141000000000004</v>
      </c>
      <c r="AB220" s="111">
        <v>1.599</v>
      </c>
      <c r="AC220" s="112">
        <v>10644</v>
      </c>
      <c r="AD220" s="111">
        <v>1.3693</v>
      </c>
      <c r="AE220" s="112">
        <v>2544</v>
      </c>
      <c r="AF220" s="111">
        <v>2.2145999999999999</v>
      </c>
      <c r="AG220" s="112">
        <v>5176</v>
      </c>
    </row>
    <row r="221" spans="1:33" x14ac:dyDescent="0.2">
      <c r="A221">
        <v>55540360</v>
      </c>
      <c r="B221" s="110" t="s">
        <v>217</v>
      </c>
      <c r="C221" s="110" t="s">
        <v>510</v>
      </c>
      <c r="D221" s="110">
        <v>1</v>
      </c>
      <c r="E221" s="110">
        <v>0</v>
      </c>
      <c r="F221" s="110">
        <v>2015</v>
      </c>
      <c r="G221" s="111">
        <v>56.281700000000001</v>
      </c>
      <c r="H221" s="111">
        <v>7.3880999999999997</v>
      </c>
      <c r="I221" s="111">
        <v>1.2054</v>
      </c>
      <c r="J221" s="109">
        <v>2015</v>
      </c>
      <c r="K221" s="112">
        <v>7254</v>
      </c>
      <c r="L221" s="111">
        <v>2.0935000000000001</v>
      </c>
      <c r="M221" s="109">
        <v>2014</v>
      </c>
      <c r="N221" s="112">
        <v>1603</v>
      </c>
      <c r="O221" s="111">
        <v>3.4125999999999999</v>
      </c>
      <c r="P221" s="109">
        <v>2016</v>
      </c>
      <c r="Q221" s="112">
        <v>3948</v>
      </c>
      <c r="R221" s="111">
        <v>56.168100000000003</v>
      </c>
      <c r="S221" s="111">
        <v>6.1863000000000001</v>
      </c>
      <c r="T221" s="111">
        <v>0.92769999999999997</v>
      </c>
      <c r="U221" s="112">
        <v>6561</v>
      </c>
      <c r="V221" s="111">
        <v>1.6029</v>
      </c>
      <c r="W221" s="112">
        <v>1533</v>
      </c>
      <c r="X221" s="111">
        <v>2.8658000000000001</v>
      </c>
      <c r="Y221" s="112">
        <v>3292</v>
      </c>
      <c r="Z221" s="111">
        <v>56.167999999999999</v>
      </c>
      <c r="AA221" s="111">
        <v>5.6581999999999999</v>
      </c>
      <c r="AB221" s="111">
        <v>0.85650000000000004</v>
      </c>
      <c r="AC221" s="112">
        <v>6003</v>
      </c>
      <c r="AD221" s="111">
        <v>1.3504</v>
      </c>
      <c r="AE221" s="112">
        <v>1363</v>
      </c>
      <c r="AF221" s="111">
        <v>2.7440000000000002</v>
      </c>
      <c r="AG221" s="112">
        <v>2943</v>
      </c>
    </row>
    <row r="222" spans="1:33" x14ac:dyDescent="0.2">
      <c r="A222">
        <v>55540400</v>
      </c>
      <c r="B222" s="110" t="s">
        <v>219</v>
      </c>
      <c r="C222" s="110" t="s">
        <v>510</v>
      </c>
      <c r="D222" s="110">
        <v>2</v>
      </c>
      <c r="E222" s="110">
        <v>0</v>
      </c>
      <c r="F222" s="110">
        <v>2015</v>
      </c>
      <c r="G222" s="111">
        <v>57.953800000000001</v>
      </c>
      <c r="H222" s="111">
        <v>8.0449000000000002</v>
      </c>
      <c r="I222" s="111">
        <v>1.6851</v>
      </c>
      <c r="J222" s="109">
        <v>2015</v>
      </c>
      <c r="K222" s="112">
        <v>11378</v>
      </c>
      <c r="L222" s="111">
        <v>2.1898</v>
      </c>
      <c r="M222" s="109">
        <v>2014</v>
      </c>
      <c r="N222" s="112">
        <v>2357</v>
      </c>
      <c r="O222" s="111">
        <v>3.0488</v>
      </c>
      <c r="P222" s="109">
        <v>2016</v>
      </c>
      <c r="Q222" s="112">
        <v>6962</v>
      </c>
      <c r="R222" s="111">
        <v>57.807600000000001</v>
      </c>
      <c r="S222" s="111">
        <v>6.8373999999999997</v>
      </c>
      <c r="T222" s="111">
        <v>1.2929999999999999</v>
      </c>
      <c r="U222" s="112">
        <v>11071</v>
      </c>
      <c r="V222" s="111">
        <v>1.5721000000000001</v>
      </c>
      <c r="W222" s="112">
        <v>1973</v>
      </c>
      <c r="X222" s="111">
        <v>2.9882</v>
      </c>
      <c r="Y222" s="112">
        <v>5817</v>
      </c>
      <c r="Z222" s="111">
        <v>57.810200000000002</v>
      </c>
      <c r="AA222" s="111">
        <v>6.5686</v>
      </c>
      <c r="AB222" s="111">
        <v>1.2121</v>
      </c>
      <c r="AC222" s="112">
        <v>10510</v>
      </c>
      <c r="AD222" s="111">
        <v>1.5078</v>
      </c>
      <c r="AE222" s="112">
        <v>1765</v>
      </c>
      <c r="AF222" s="111">
        <v>2.9701</v>
      </c>
      <c r="AG222" s="112">
        <v>5211</v>
      </c>
    </row>
    <row r="223" spans="1:33" x14ac:dyDescent="0.2">
      <c r="A223">
        <v>55540440</v>
      </c>
      <c r="B223" s="110" t="s">
        <v>220</v>
      </c>
      <c r="C223" s="110" t="s">
        <v>510</v>
      </c>
      <c r="D223" s="110">
        <v>2</v>
      </c>
      <c r="E223" s="110">
        <v>0</v>
      </c>
      <c r="F223" s="110">
        <v>2015</v>
      </c>
      <c r="G223" s="111">
        <v>78.742800000000003</v>
      </c>
      <c r="H223" s="111">
        <v>11.8721</v>
      </c>
      <c r="I223" s="111">
        <v>2.4746999999999999</v>
      </c>
      <c r="J223" s="109">
        <v>2015</v>
      </c>
      <c r="K223" s="112">
        <v>14532</v>
      </c>
      <c r="L223" s="111">
        <v>2.8935</v>
      </c>
      <c r="M223" s="109">
        <v>2014</v>
      </c>
      <c r="N223" s="112">
        <v>3847</v>
      </c>
      <c r="O223" s="111">
        <v>4.1397000000000004</v>
      </c>
      <c r="P223" s="109">
        <v>2016</v>
      </c>
      <c r="Q223" s="112">
        <v>8576</v>
      </c>
      <c r="R223" s="111">
        <v>78.535899999999998</v>
      </c>
      <c r="S223" s="111">
        <v>9.9977999999999998</v>
      </c>
      <c r="T223" s="111">
        <v>1.9063000000000001</v>
      </c>
      <c r="U223" s="112">
        <v>13838</v>
      </c>
      <c r="V223" s="111">
        <v>2.1877</v>
      </c>
      <c r="W223" s="112">
        <v>3328</v>
      </c>
      <c r="X223" s="111">
        <v>4.0593000000000004</v>
      </c>
      <c r="Y223" s="112">
        <v>7378</v>
      </c>
      <c r="Z223" s="111">
        <v>77.361599999999996</v>
      </c>
      <c r="AA223" s="111">
        <v>9.5556000000000001</v>
      </c>
      <c r="AB223" s="111">
        <v>1.7688999999999999</v>
      </c>
      <c r="AC223" s="112">
        <v>12754</v>
      </c>
      <c r="AD223" s="111">
        <v>2.1387</v>
      </c>
      <c r="AE223" s="112">
        <v>3570</v>
      </c>
      <c r="AF223" s="111">
        <v>3.9491000000000001</v>
      </c>
      <c r="AG223" s="112">
        <v>6611</v>
      </c>
    </row>
    <row r="224" spans="1:33" x14ac:dyDescent="0.2">
      <c r="A224">
        <v>55540480</v>
      </c>
      <c r="B224" s="110" t="s">
        <v>818</v>
      </c>
      <c r="C224" s="110" t="s">
        <v>510</v>
      </c>
      <c r="D224" s="110">
        <v>2</v>
      </c>
      <c r="E224" s="110">
        <v>0</v>
      </c>
      <c r="F224" s="110">
        <v>2015</v>
      </c>
      <c r="G224" s="111">
        <v>78.898300000000006</v>
      </c>
      <c r="H224" s="111">
        <v>11.839</v>
      </c>
      <c r="I224" s="111">
        <v>2.7942</v>
      </c>
      <c r="J224" s="109">
        <v>2015</v>
      </c>
      <c r="K224" s="112">
        <v>19284</v>
      </c>
      <c r="L224" s="111">
        <v>2.9487000000000001</v>
      </c>
      <c r="M224" s="109">
        <v>2014</v>
      </c>
      <c r="N224" s="112">
        <v>5924</v>
      </c>
      <c r="O224" s="111">
        <v>4.2641</v>
      </c>
      <c r="P224" s="109">
        <v>2016</v>
      </c>
      <c r="Q224" s="112">
        <v>10784</v>
      </c>
      <c r="R224" s="111">
        <v>78.650199999999998</v>
      </c>
      <c r="S224" s="111">
        <v>10.001300000000001</v>
      </c>
      <c r="T224" s="111">
        <v>2.2839</v>
      </c>
      <c r="U224" s="112">
        <v>18597</v>
      </c>
      <c r="V224" s="111">
        <v>2.2275</v>
      </c>
      <c r="W224" s="112">
        <v>4666</v>
      </c>
      <c r="X224" s="111">
        <v>3.7336999999999998</v>
      </c>
      <c r="Y224" s="112">
        <v>8940</v>
      </c>
      <c r="Z224" s="111">
        <v>78.649000000000001</v>
      </c>
      <c r="AA224" s="111">
        <v>9.6524999999999999</v>
      </c>
      <c r="AB224" s="111">
        <v>2.1953</v>
      </c>
      <c r="AC224" s="112">
        <v>18006</v>
      </c>
      <c r="AD224" s="111">
        <v>2.153</v>
      </c>
      <c r="AE224" s="112">
        <v>4396</v>
      </c>
      <c r="AF224" s="111">
        <v>3.7063000000000001</v>
      </c>
      <c r="AG224" s="112">
        <v>8243</v>
      </c>
    </row>
    <row r="225" spans="1:33" x14ac:dyDescent="0.2">
      <c r="A225">
        <v>55540520</v>
      </c>
      <c r="B225" s="110" t="s">
        <v>223</v>
      </c>
      <c r="C225" s="110" t="s">
        <v>510</v>
      </c>
      <c r="D225" s="110">
        <v>1</v>
      </c>
      <c r="E225" s="110">
        <v>0</v>
      </c>
      <c r="F225" s="110">
        <v>2015</v>
      </c>
      <c r="G225" s="111">
        <v>68.808000000000007</v>
      </c>
      <c r="H225" s="111">
        <v>7.7773000000000003</v>
      </c>
      <c r="I225" s="111">
        <v>1.0925</v>
      </c>
      <c r="J225" s="109">
        <v>2015</v>
      </c>
      <c r="K225" s="112">
        <v>7280</v>
      </c>
      <c r="L225" s="111">
        <v>2.5617000000000001</v>
      </c>
      <c r="M225" s="109">
        <v>2014</v>
      </c>
      <c r="N225" s="112">
        <v>1715</v>
      </c>
      <c r="O225" s="111">
        <v>3.3935</v>
      </c>
      <c r="P225" s="109">
        <v>2016</v>
      </c>
      <c r="Q225" s="112">
        <v>3873</v>
      </c>
      <c r="R225" s="111">
        <v>68.767499999999998</v>
      </c>
      <c r="S225" s="111">
        <v>6.1859999999999999</v>
      </c>
      <c r="T225" s="111">
        <v>0.73740000000000006</v>
      </c>
      <c r="U225" s="112">
        <v>7846</v>
      </c>
      <c r="V225" s="111">
        <v>1.7450000000000001</v>
      </c>
      <c r="W225" s="112">
        <v>1835</v>
      </c>
      <c r="X225" s="111">
        <v>2.9106999999999998</v>
      </c>
      <c r="Y225" s="112">
        <v>3366</v>
      </c>
      <c r="Z225" s="111">
        <v>68.770300000000006</v>
      </c>
      <c r="AA225" s="111">
        <v>5.9870000000000001</v>
      </c>
      <c r="AB225" s="111">
        <v>0.69430000000000003</v>
      </c>
      <c r="AC225" s="112">
        <v>6379</v>
      </c>
      <c r="AD225" s="111">
        <v>1.7561</v>
      </c>
      <c r="AE225" s="112">
        <v>1933</v>
      </c>
      <c r="AF225" s="111">
        <v>2.8929999999999998</v>
      </c>
      <c r="AG225" s="112">
        <v>3077</v>
      </c>
    </row>
    <row r="226" spans="1:33" x14ac:dyDescent="0.2">
      <c r="A226">
        <v>55540560</v>
      </c>
      <c r="B226" s="110" t="s">
        <v>819</v>
      </c>
      <c r="C226" s="110" t="s">
        <v>510</v>
      </c>
      <c r="D226" s="110">
        <v>2</v>
      </c>
      <c r="E226" s="110">
        <v>0</v>
      </c>
      <c r="F226" s="110">
        <v>2015</v>
      </c>
      <c r="G226" s="111">
        <v>79.253</v>
      </c>
      <c r="H226" s="111">
        <v>12.5227</v>
      </c>
      <c r="I226" s="111">
        <v>3.3563999999999998</v>
      </c>
      <c r="J226" s="109">
        <v>2015</v>
      </c>
      <c r="K226" s="112">
        <v>20411</v>
      </c>
      <c r="L226" s="111">
        <v>3.4561999999999999</v>
      </c>
      <c r="M226" s="109">
        <v>2014</v>
      </c>
      <c r="N226" s="112">
        <v>7665</v>
      </c>
      <c r="O226" s="111">
        <v>4.0046999999999997</v>
      </c>
      <c r="P226" s="109">
        <v>2016</v>
      </c>
      <c r="Q226" s="112">
        <v>11685</v>
      </c>
      <c r="R226" s="111">
        <v>79.059600000000003</v>
      </c>
      <c r="S226" s="111">
        <v>11.358599999999999</v>
      </c>
      <c r="T226" s="111">
        <v>2.6614</v>
      </c>
      <c r="U226" s="112">
        <v>20237</v>
      </c>
      <c r="V226" s="111">
        <v>2.7913000000000001</v>
      </c>
      <c r="W226" s="112">
        <v>6341</v>
      </c>
      <c r="X226" s="111">
        <v>3.7715999999999998</v>
      </c>
      <c r="Y226" s="112">
        <v>10350</v>
      </c>
      <c r="Z226" s="111">
        <v>79.0625</v>
      </c>
      <c r="AA226" s="111">
        <v>10.8119</v>
      </c>
      <c r="AB226" s="111">
        <v>2.5882999999999998</v>
      </c>
      <c r="AC226" s="112">
        <v>19139</v>
      </c>
      <c r="AD226" s="111">
        <v>2.5617999999999999</v>
      </c>
      <c r="AE226" s="112">
        <v>6463</v>
      </c>
      <c r="AF226" s="111">
        <v>3.6850999999999998</v>
      </c>
      <c r="AG226" s="112">
        <v>9302</v>
      </c>
    </row>
    <row r="227" spans="1:33" x14ac:dyDescent="0.2">
      <c r="A227">
        <v>55540600</v>
      </c>
      <c r="B227" s="110" t="s">
        <v>225</v>
      </c>
      <c r="C227" s="110" t="s">
        <v>510</v>
      </c>
      <c r="D227" s="110">
        <v>1</v>
      </c>
      <c r="E227" s="110">
        <v>0</v>
      </c>
      <c r="F227" s="110">
        <v>2015</v>
      </c>
      <c r="G227" s="111">
        <v>45.5578</v>
      </c>
      <c r="H227" s="111">
        <v>7.3604000000000003</v>
      </c>
      <c r="I227" s="111">
        <v>1.6476</v>
      </c>
      <c r="J227" s="109">
        <v>2015</v>
      </c>
      <c r="K227" s="112">
        <v>9134</v>
      </c>
      <c r="L227" s="111">
        <v>2.4723000000000002</v>
      </c>
      <c r="M227" s="109">
        <v>2014</v>
      </c>
      <c r="N227" s="112">
        <v>2773</v>
      </c>
      <c r="O227" s="111">
        <v>2.4032</v>
      </c>
      <c r="P227" s="109">
        <v>2016</v>
      </c>
      <c r="Q227" s="112">
        <v>5274</v>
      </c>
      <c r="R227" s="111">
        <v>45.545499999999997</v>
      </c>
      <c r="S227" s="111">
        <v>6.0416999999999996</v>
      </c>
      <c r="T227" s="111">
        <v>1.3203</v>
      </c>
      <c r="U227" s="112">
        <v>8585</v>
      </c>
      <c r="V227" s="111">
        <v>1.6572</v>
      </c>
      <c r="W227" s="112">
        <v>2618</v>
      </c>
      <c r="X227" s="111">
        <v>2.1997</v>
      </c>
      <c r="Y227" s="112">
        <v>4521</v>
      </c>
      <c r="Z227" s="111">
        <v>45.539400000000001</v>
      </c>
      <c r="AA227" s="111">
        <v>5.6607000000000003</v>
      </c>
      <c r="AB227" s="111">
        <v>1.2339</v>
      </c>
      <c r="AC227" s="112">
        <v>8460</v>
      </c>
      <c r="AD227" s="111">
        <v>1.5023</v>
      </c>
      <c r="AE227" s="112">
        <v>2497</v>
      </c>
      <c r="AF227" s="111">
        <v>2.1381000000000001</v>
      </c>
      <c r="AG227" s="112">
        <v>4047</v>
      </c>
    </row>
    <row r="228" spans="1:33" x14ac:dyDescent="0.2">
      <c r="A228">
        <v>55540640</v>
      </c>
      <c r="B228" s="110" t="s">
        <v>820</v>
      </c>
      <c r="C228" s="110" t="s">
        <v>510</v>
      </c>
      <c r="D228" s="110">
        <v>2</v>
      </c>
      <c r="E228" s="110">
        <v>0</v>
      </c>
      <c r="F228" s="110">
        <v>2015</v>
      </c>
      <c r="G228" s="111">
        <v>70.7483</v>
      </c>
      <c r="H228" s="111">
        <v>9.6045999999999996</v>
      </c>
      <c r="I228" s="111">
        <v>1.9796</v>
      </c>
      <c r="J228" s="109">
        <v>2015</v>
      </c>
      <c r="K228" s="112">
        <v>13192</v>
      </c>
      <c r="L228" s="111">
        <v>2.5325000000000002</v>
      </c>
      <c r="M228" s="109">
        <v>2014</v>
      </c>
      <c r="N228" s="112">
        <v>2518</v>
      </c>
      <c r="O228" s="111">
        <v>3.5190000000000001</v>
      </c>
      <c r="P228" s="109">
        <v>2016</v>
      </c>
      <c r="Q228" s="112">
        <v>7462</v>
      </c>
      <c r="R228" s="111">
        <v>70.523499999999999</v>
      </c>
      <c r="S228" s="111">
        <v>7.9560000000000004</v>
      </c>
      <c r="T228" s="111">
        <v>1.5249999999999999</v>
      </c>
      <c r="U228" s="112">
        <v>12789</v>
      </c>
      <c r="V228" s="111">
        <v>1.8825000000000001</v>
      </c>
      <c r="W228" s="112">
        <v>1996</v>
      </c>
      <c r="X228" s="111">
        <v>3.3153999999999999</v>
      </c>
      <c r="Y228" s="112">
        <v>6293</v>
      </c>
      <c r="Z228" s="111">
        <v>71.877499999999998</v>
      </c>
      <c r="AA228" s="111">
        <v>7.5007000000000001</v>
      </c>
      <c r="AB228" s="111">
        <v>1.3853</v>
      </c>
      <c r="AC228" s="112">
        <v>11664</v>
      </c>
      <c r="AD228" s="111">
        <v>1.9156</v>
      </c>
      <c r="AE228" s="112">
        <v>1895</v>
      </c>
      <c r="AF228" s="111">
        <v>3.0097</v>
      </c>
      <c r="AG228" s="112">
        <v>5424</v>
      </c>
    </row>
    <row r="229" spans="1:33" x14ac:dyDescent="0.2">
      <c r="A229">
        <v>55540680</v>
      </c>
      <c r="B229" s="110" t="s">
        <v>821</v>
      </c>
      <c r="C229" s="110" t="s">
        <v>510</v>
      </c>
      <c r="D229" s="110">
        <v>2</v>
      </c>
      <c r="E229" s="110">
        <v>0</v>
      </c>
      <c r="F229" s="110">
        <v>2015</v>
      </c>
      <c r="G229" s="111">
        <v>135.83189999999999</v>
      </c>
      <c r="H229" s="111">
        <v>18.222000000000001</v>
      </c>
      <c r="I229" s="111">
        <v>4.0618999999999996</v>
      </c>
      <c r="J229" s="109">
        <v>2015</v>
      </c>
      <c r="K229" s="112">
        <v>22688</v>
      </c>
      <c r="L229" s="111">
        <v>5.4824000000000002</v>
      </c>
      <c r="M229" s="109">
        <v>2014</v>
      </c>
      <c r="N229" s="112">
        <v>9084</v>
      </c>
      <c r="O229" s="111">
        <v>6.5693000000000001</v>
      </c>
      <c r="P229" s="109">
        <v>2016</v>
      </c>
      <c r="Q229" s="112">
        <v>12642</v>
      </c>
      <c r="R229" s="111">
        <v>135.71</v>
      </c>
      <c r="S229" s="111">
        <v>12.750999999999999</v>
      </c>
      <c r="T229" s="111">
        <v>2.5724</v>
      </c>
      <c r="U229" s="112">
        <v>21718</v>
      </c>
      <c r="V229" s="111">
        <v>2.6804000000000001</v>
      </c>
      <c r="W229" s="112">
        <v>6322</v>
      </c>
      <c r="X229" s="111">
        <v>5.0833000000000004</v>
      </c>
      <c r="Y229" s="112">
        <v>10382</v>
      </c>
      <c r="Z229" s="111">
        <v>135.53620000000001</v>
      </c>
      <c r="AA229" s="111">
        <v>12.2026</v>
      </c>
      <c r="AB229" s="111">
        <v>2.4857</v>
      </c>
      <c r="AC229" s="112">
        <v>20745</v>
      </c>
      <c r="AD229" s="111">
        <v>1.5094000000000001</v>
      </c>
      <c r="AE229" s="112">
        <v>6374</v>
      </c>
      <c r="AF229" s="111">
        <v>5.0876000000000001</v>
      </c>
      <c r="AG229" s="112">
        <v>9599</v>
      </c>
    </row>
    <row r="230" spans="1:33" x14ac:dyDescent="0.2">
      <c r="A230">
        <v>55580000</v>
      </c>
      <c r="B230" s="110" t="s">
        <v>526</v>
      </c>
      <c r="C230" s="110" t="s">
        <v>700</v>
      </c>
      <c r="D230" s="110">
        <v>0</v>
      </c>
      <c r="E230" s="110">
        <v>2</v>
      </c>
      <c r="F230" s="110">
        <v>2015</v>
      </c>
      <c r="G230" s="111">
        <v>1112.0364999999999</v>
      </c>
      <c r="H230" s="111">
        <v>154.12039999999999</v>
      </c>
      <c r="I230" s="111">
        <v>33.544699999999999</v>
      </c>
      <c r="J230" s="109">
        <v>2015</v>
      </c>
      <c r="K230" s="112">
        <v>218401</v>
      </c>
      <c r="L230" s="111">
        <v>36.7502</v>
      </c>
      <c r="M230" s="109">
        <v>2014</v>
      </c>
      <c r="N230" s="112">
        <v>62008</v>
      </c>
      <c r="O230" s="111">
        <v>59.183900000000001</v>
      </c>
      <c r="P230" s="109">
        <v>2016</v>
      </c>
      <c r="Q230" s="112">
        <v>129520</v>
      </c>
      <c r="R230" s="111">
        <v>1109.9375</v>
      </c>
      <c r="S230" s="111">
        <v>134.14340000000001</v>
      </c>
      <c r="T230" s="111">
        <v>28.501100000000001</v>
      </c>
      <c r="U230" s="112">
        <v>214893</v>
      </c>
      <c r="V230" s="111">
        <v>30.9453</v>
      </c>
      <c r="W230" s="112">
        <v>51624</v>
      </c>
      <c r="X230" s="111">
        <v>53.772399999999998</v>
      </c>
      <c r="Y230" s="112">
        <v>112819</v>
      </c>
      <c r="Z230" s="111">
        <v>1109.7964999999999</v>
      </c>
      <c r="AA230" s="111">
        <v>127.2949</v>
      </c>
      <c r="AB230" s="111">
        <v>25.819199999999999</v>
      </c>
      <c r="AC230" s="112">
        <v>202218</v>
      </c>
      <c r="AD230" s="111">
        <v>29.0244</v>
      </c>
      <c r="AE230" s="112">
        <v>48699</v>
      </c>
      <c r="AF230" s="111">
        <v>53.070099999999996</v>
      </c>
      <c r="AG230" s="112">
        <v>101499</v>
      </c>
    </row>
    <row r="231" spans="1:33" x14ac:dyDescent="0.2">
      <c r="A231">
        <v>55580040</v>
      </c>
      <c r="B231" s="110" t="s">
        <v>101</v>
      </c>
      <c r="C231" s="110" t="s">
        <v>510</v>
      </c>
      <c r="D231" s="110">
        <v>2</v>
      </c>
      <c r="E231" s="110">
        <v>0</v>
      </c>
      <c r="F231" s="110">
        <v>2015</v>
      </c>
      <c r="G231" s="111">
        <v>106.32089999999999</v>
      </c>
      <c r="H231" s="111">
        <v>13.3375</v>
      </c>
      <c r="I231" s="111">
        <v>2.2629000000000001</v>
      </c>
      <c r="J231" s="109">
        <v>2015</v>
      </c>
      <c r="K231" s="112">
        <v>15253</v>
      </c>
      <c r="L231" s="111">
        <v>3.2963</v>
      </c>
      <c r="M231" s="109">
        <v>2014</v>
      </c>
      <c r="N231" s="112">
        <v>3750</v>
      </c>
      <c r="O231" s="111">
        <v>5.7275999999999998</v>
      </c>
      <c r="P231" s="109">
        <v>2016</v>
      </c>
      <c r="Q231" s="112">
        <v>9183</v>
      </c>
      <c r="R231" s="111">
        <v>106.2816</v>
      </c>
      <c r="S231" s="111">
        <v>10.915100000000001</v>
      </c>
      <c r="T231" s="111">
        <v>1.8560000000000001</v>
      </c>
      <c r="U231" s="112">
        <v>14893</v>
      </c>
      <c r="V231" s="111">
        <v>2.4681999999999999</v>
      </c>
      <c r="W231" s="112">
        <v>3016</v>
      </c>
      <c r="X231" s="111">
        <v>5.3917000000000002</v>
      </c>
      <c r="Y231" s="112">
        <v>8212</v>
      </c>
      <c r="Z231" s="111">
        <v>106.28440000000001</v>
      </c>
      <c r="AA231" s="111">
        <v>10.514900000000001</v>
      </c>
      <c r="AB231" s="111">
        <v>1.6339999999999999</v>
      </c>
      <c r="AC231" s="112">
        <v>13965</v>
      </c>
      <c r="AD231" s="111">
        <v>2.3811</v>
      </c>
      <c r="AE231" s="112">
        <v>2580</v>
      </c>
      <c r="AF231" s="111">
        <v>5.3388</v>
      </c>
      <c r="AG231" s="112">
        <v>7219</v>
      </c>
    </row>
    <row r="232" spans="1:33" x14ac:dyDescent="0.2">
      <c r="A232">
        <v>55580080</v>
      </c>
      <c r="B232" s="110" t="s">
        <v>822</v>
      </c>
      <c r="C232" s="110" t="s">
        <v>510</v>
      </c>
      <c r="D232" s="110">
        <v>2</v>
      </c>
      <c r="E232" s="110">
        <v>0</v>
      </c>
      <c r="F232" s="110">
        <v>2015</v>
      </c>
      <c r="G232" s="111">
        <v>91.360399999999998</v>
      </c>
      <c r="H232" s="111">
        <v>10.663</v>
      </c>
      <c r="I232" s="111">
        <v>1.8577999999999999</v>
      </c>
      <c r="J232" s="109">
        <v>2015</v>
      </c>
      <c r="K232" s="112">
        <v>11593</v>
      </c>
      <c r="L232" s="111">
        <v>3.0013000000000001</v>
      </c>
      <c r="M232" s="109">
        <v>2014</v>
      </c>
      <c r="N232" s="112">
        <v>2917</v>
      </c>
      <c r="O232" s="111">
        <v>4.2191999999999998</v>
      </c>
      <c r="P232" s="109">
        <v>2016</v>
      </c>
      <c r="Q232" s="112">
        <v>7097</v>
      </c>
      <c r="R232" s="111">
        <v>90.927000000000007</v>
      </c>
      <c r="S232" s="111">
        <v>9.6106999999999996</v>
      </c>
      <c r="T232" s="111">
        <v>1.6585000000000001</v>
      </c>
      <c r="U232" s="112">
        <v>11307</v>
      </c>
      <c r="V232" s="111">
        <v>2.7216999999999998</v>
      </c>
      <c r="W232" s="112">
        <v>2336</v>
      </c>
      <c r="X232" s="111">
        <v>4.1479999999999997</v>
      </c>
      <c r="Y232" s="112">
        <v>6044</v>
      </c>
      <c r="Z232" s="111">
        <v>90.921599999999998</v>
      </c>
      <c r="AA232" s="111">
        <v>9.2819000000000003</v>
      </c>
      <c r="AB232" s="111">
        <v>1.4948999999999999</v>
      </c>
      <c r="AC232" s="112">
        <v>10719</v>
      </c>
      <c r="AD232" s="111">
        <v>2.6172</v>
      </c>
      <c r="AE232" s="112">
        <v>2372</v>
      </c>
      <c r="AF232" s="111">
        <v>4.1239999999999997</v>
      </c>
      <c r="AG232" s="112">
        <v>5529</v>
      </c>
    </row>
    <row r="233" spans="1:33" x14ac:dyDescent="0.2">
      <c r="A233">
        <v>55580120</v>
      </c>
      <c r="B233" s="110" t="s">
        <v>823</v>
      </c>
      <c r="C233" s="110" t="s">
        <v>510</v>
      </c>
      <c r="D233" s="110">
        <v>3</v>
      </c>
      <c r="E233" s="110">
        <v>0</v>
      </c>
      <c r="F233" s="110">
        <v>2015</v>
      </c>
      <c r="G233" s="111">
        <v>141.358</v>
      </c>
      <c r="H233" s="111">
        <v>23.7012</v>
      </c>
      <c r="I233" s="111">
        <v>5.5830000000000002</v>
      </c>
      <c r="J233" s="109">
        <v>2015</v>
      </c>
      <c r="K233" s="112">
        <v>36116</v>
      </c>
      <c r="L233" s="111">
        <v>5.3573000000000004</v>
      </c>
      <c r="M233" s="109">
        <v>2014</v>
      </c>
      <c r="N233" s="112">
        <v>16301</v>
      </c>
      <c r="O233" s="111">
        <v>8.2131000000000007</v>
      </c>
      <c r="P233" s="109">
        <v>2016</v>
      </c>
      <c r="Q233" s="112">
        <v>20847</v>
      </c>
      <c r="R233" s="111">
        <v>141.03030000000001</v>
      </c>
      <c r="S233" s="111">
        <v>22.189599999999999</v>
      </c>
      <c r="T233" s="111">
        <v>5.1055000000000001</v>
      </c>
      <c r="U233" s="112">
        <v>35947</v>
      </c>
      <c r="V233" s="111">
        <v>5.5298999999999996</v>
      </c>
      <c r="W233" s="112">
        <v>14402</v>
      </c>
      <c r="X233" s="111">
        <v>7.9287999999999998</v>
      </c>
      <c r="Y233" s="112">
        <v>19056</v>
      </c>
      <c r="Z233" s="111">
        <v>141.03729999999999</v>
      </c>
      <c r="AA233" s="111">
        <v>20.942599999999999</v>
      </c>
      <c r="AB233" s="111">
        <v>4.7312000000000003</v>
      </c>
      <c r="AC233" s="112">
        <v>34747</v>
      </c>
      <c r="AD233" s="111">
        <v>4.8895</v>
      </c>
      <c r="AE233" s="112">
        <v>13630</v>
      </c>
      <c r="AF233" s="111">
        <v>7.9825999999999997</v>
      </c>
      <c r="AG233" s="112">
        <v>17420</v>
      </c>
    </row>
    <row r="234" spans="1:33" x14ac:dyDescent="0.2">
      <c r="A234">
        <v>55580160</v>
      </c>
      <c r="B234" s="110" t="s">
        <v>824</v>
      </c>
      <c r="C234" s="110" t="s">
        <v>510</v>
      </c>
      <c r="D234" s="110">
        <v>3</v>
      </c>
      <c r="E234" s="110">
        <v>0</v>
      </c>
      <c r="F234" s="110">
        <v>2015</v>
      </c>
      <c r="G234" s="111">
        <v>184.83349999999999</v>
      </c>
      <c r="H234" s="111">
        <v>28.136199999999999</v>
      </c>
      <c r="I234" s="111">
        <v>6.7796000000000003</v>
      </c>
      <c r="J234" s="109">
        <v>2015</v>
      </c>
      <c r="K234" s="112">
        <v>46613</v>
      </c>
      <c r="L234" s="111">
        <v>6.5316999999999998</v>
      </c>
      <c r="M234" s="109">
        <v>2014</v>
      </c>
      <c r="N234" s="112">
        <v>12393</v>
      </c>
      <c r="O234" s="111">
        <v>10.6929</v>
      </c>
      <c r="P234" s="109">
        <v>2016</v>
      </c>
      <c r="Q234" s="112">
        <v>26526</v>
      </c>
      <c r="R234" s="111">
        <v>184.47980000000001</v>
      </c>
      <c r="S234" s="111">
        <v>25.278099999999998</v>
      </c>
      <c r="T234" s="111">
        <v>5.9962</v>
      </c>
      <c r="U234" s="112">
        <v>46552</v>
      </c>
      <c r="V234" s="111">
        <v>5.3011999999999997</v>
      </c>
      <c r="W234" s="112">
        <v>11213</v>
      </c>
      <c r="X234" s="111">
        <v>9.7774999999999999</v>
      </c>
      <c r="Y234" s="112">
        <v>24084</v>
      </c>
      <c r="Z234" s="111">
        <v>184.4881</v>
      </c>
      <c r="AA234" s="111">
        <v>23.898299999999999</v>
      </c>
      <c r="AB234" s="111">
        <v>5.5118</v>
      </c>
      <c r="AC234" s="112">
        <v>44277</v>
      </c>
      <c r="AD234" s="111">
        <v>5.0926</v>
      </c>
      <c r="AE234" s="112">
        <v>11208</v>
      </c>
      <c r="AF234" s="111">
        <v>9.7048000000000005</v>
      </c>
      <c r="AG234" s="112">
        <v>21763</v>
      </c>
    </row>
    <row r="235" spans="1:33" x14ac:dyDescent="0.2">
      <c r="A235">
        <v>55580200</v>
      </c>
      <c r="B235" s="110" t="s">
        <v>180</v>
      </c>
      <c r="C235" s="110" t="s">
        <v>510</v>
      </c>
      <c r="D235" s="110">
        <v>2</v>
      </c>
      <c r="E235" s="110">
        <v>0</v>
      </c>
      <c r="F235" s="110">
        <v>2015</v>
      </c>
      <c r="G235" s="111">
        <v>53.174100000000003</v>
      </c>
      <c r="H235" s="111">
        <v>7.0038999999999998</v>
      </c>
      <c r="I235" s="111">
        <v>1.964</v>
      </c>
      <c r="J235" s="109">
        <v>2015</v>
      </c>
      <c r="K235" s="112">
        <v>11689</v>
      </c>
      <c r="L235" s="111">
        <v>1.5145</v>
      </c>
      <c r="M235" s="109">
        <v>2014</v>
      </c>
      <c r="N235" s="112">
        <v>2530</v>
      </c>
      <c r="O235" s="111">
        <v>2.56</v>
      </c>
      <c r="P235" s="109">
        <v>2016</v>
      </c>
      <c r="Q235" s="112">
        <v>6883</v>
      </c>
      <c r="R235" s="111">
        <v>52.985799999999998</v>
      </c>
      <c r="S235" s="111">
        <v>5.9905999999999997</v>
      </c>
      <c r="T235" s="111">
        <v>1.623</v>
      </c>
      <c r="U235" s="112">
        <v>11740</v>
      </c>
      <c r="V235" s="111">
        <v>1.2607999999999999</v>
      </c>
      <c r="W235" s="112">
        <v>1987</v>
      </c>
      <c r="X235" s="111">
        <v>2.1827000000000001</v>
      </c>
      <c r="Y235" s="112">
        <v>6084</v>
      </c>
      <c r="Z235" s="111">
        <v>52.9848</v>
      </c>
      <c r="AA235" s="111">
        <v>5.6254999999999997</v>
      </c>
      <c r="AB235" s="111">
        <v>1.4100999999999999</v>
      </c>
      <c r="AC235" s="112">
        <v>10711</v>
      </c>
      <c r="AD235" s="111">
        <v>1.1876</v>
      </c>
      <c r="AE235" s="112">
        <v>1685</v>
      </c>
      <c r="AF235" s="111">
        <v>2.1337999999999999</v>
      </c>
      <c r="AG235" s="112">
        <v>5406</v>
      </c>
    </row>
    <row r="236" spans="1:33" x14ac:dyDescent="0.2">
      <c r="A236">
        <v>55580240</v>
      </c>
      <c r="B236" s="110" t="s">
        <v>825</v>
      </c>
      <c r="C236" s="110" t="s">
        <v>510</v>
      </c>
      <c r="D236" s="110">
        <v>2</v>
      </c>
      <c r="E236" s="110">
        <v>0</v>
      </c>
      <c r="F236" s="110">
        <v>2015</v>
      </c>
      <c r="G236" s="111">
        <v>140.5419</v>
      </c>
      <c r="H236" s="111">
        <v>18.3719</v>
      </c>
      <c r="I236" s="111">
        <v>3.3712</v>
      </c>
      <c r="J236" s="109">
        <v>2015</v>
      </c>
      <c r="K236" s="112">
        <v>24263</v>
      </c>
      <c r="L236" s="111">
        <v>4.4916999999999998</v>
      </c>
      <c r="M236" s="109">
        <v>2014</v>
      </c>
      <c r="N236" s="112">
        <v>7147</v>
      </c>
      <c r="O236" s="111">
        <v>6.9053000000000004</v>
      </c>
      <c r="P236" s="109">
        <v>2016</v>
      </c>
      <c r="Q236" s="112">
        <v>14298</v>
      </c>
      <c r="R236" s="111">
        <v>140.309</v>
      </c>
      <c r="S236" s="111">
        <v>14.712199999999999</v>
      </c>
      <c r="T236" s="111">
        <v>2.7141999999999999</v>
      </c>
      <c r="U236" s="112">
        <v>22873</v>
      </c>
      <c r="V236" s="111">
        <v>3.552</v>
      </c>
      <c r="W236" s="112">
        <v>6137</v>
      </c>
      <c r="X236" s="111">
        <v>6.1631999999999998</v>
      </c>
      <c r="Y236" s="112">
        <v>11837</v>
      </c>
      <c r="Z236" s="111">
        <v>140.20330000000001</v>
      </c>
      <c r="AA236" s="111">
        <v>13.935499999999999</v>
      </c>
      <c r="AB236" s="111">
        <v>2.5238999999999998</v>
      </c>
      <c r="AC236" s="112">
        <v>21569</v>
      </c>
      <c r="AD236" s="111">
        <v>3.2595999999999998</v>
      </c>
      <c r="AE236" s="112">
        <v>5687</v>
      </c>
      <c r="AF236" s="111">
        <v>6.0660999999999996</v>
      </c>
      <c r="AG236" s="112">
        <v>10970</v>
      </c>
    </row>
    <row r="237" spans="1:33" x14ac:dyDescent="0.2">
      <c r="A237">
        <v>55580280</v>
      </c>
      <c r="B237" s="110" t="s">
        <v>234</v>
      </c>
      <c r="C237" s="110" t="s">
        <v>510</v>
      </c>
      <c r="D237" s="110">
        <v>1</v>
      </c>
      <c r="E237" s="110">
        <v>0</v>
      </c>
      <c r="F237" s="110">
        <v>2015</v>
      </c>
      <c r="G237" s="111">
        <v>52.411000000000001</v>
      </c>
      <c r="H237" s="111">
        <v>7.0411999999999999</v>
      </c>
      <c r="I237" s="111">
        <v>1.7473000000000001</v>
      </c>
      <c r="J237" s="109">
        <v>2015</v>
      </c>
      <c r="K237" s="112">
        <v>9781</v>
      </c>
      <c r="L237" s="111">
        <v>1.4758</v>
      </c>
      <c r="M237" s="109">
        <v>2014</v>
      </c>
      <c r="N237" s="112">
        <v>3223</v>
      </c>
      <c r="O237" s="111">
        <v>2.3714</v>
      </c>
      <c r="P237" s="109">
        <v>2016</v>
      </c>
      <c r="Q237" s="112">
        <v>6399</v>
      </c>
      <c r="R237" s="111">
        <v>52.384300000000003</v>
      </c>
      <c r="S237" s="111">
        <v>6.2062999999999997</v>
      </c>
      <c r="T237" s="111">
        <v>1.4981</v>
      </c>
      <c r="U237" s="112">
        <v>9956</v>
      </c>
      <c r="V237" s="111">
        <v>1.1105</v>
      </c>
      <c r="W237" s="112">
        <v>2154</v>
      </c>
      <c r="X237" s="111">
        <v>2.2456</v>
      </c>
      <c r="Y237" s="112">
        <v>5535</v>
      </c>
      <c r="Z237" s="111">
        <v>52.383099999999999</v>
      </c>
      <c r="AA237" s="111">
        <v>6.0233999999999996</v>
      </c>
      <c r="AB237" s="111">
        <v>1.3665</v>
      </c>
      <c r="AC237" s="112">
        <v>9283</v>
      </c>
      <c r="AD237" s="111">
        <v>1.1027</v>
      </c>
      <c r="AE237" s="112">
        <v>2150</v>
      </c>
      <c r="AF237" s="111">
        <v>2.1753999999999998</v>
      </c>
      <c r="AG237" s="112">
        <v>4967</v>
      </c>
    </row>
    <row r="238" spans="1:33" x14ac:dyDescent="0.2">
      <c r="A238">
        <v>55580320</v>
      </c>
      <c r="B238" s="110" t="s">
        <v>235</v>
      </c>
      <c r="C238" s="110" t="s">
        <v>510</v>
      </c>
      <c r="D238" s="110">
        <v>2</v>
      </c>
      <c r="E238" s="110">
        <v>0</v>
      </c>
      <c r="F238" s="110">
        <v>2015</v>
      </c>
      <c r="G238" s="111">
        <v>85.672399999999996</v>
      </c>
      <c r="H238" s="111">
        <v>12.2865</v>
      </c>
      <c r="I238" s="111">
        <v>3.1873</v>
      </c>
      <c r="J238" s="109">
        <v>2015</v>
      </c>
      <c r="K238" s="112">
        <v>19436</v>
      </c>
      <c r="L238" s="111">
        <v>2.8105000000000002</v>
      </c>
      <c r="M238" s="109">
        <v>2014</v>
      </c>
      <c r="N238" s="112">
        <v>4010</v>
      </c>
      <c r="O238" s="111">
        <v>4.7845000000000004</v>
      </c>
      <c r="P238" s="109">
        <v>2016</v>
      </c>
      <c r="Q238" s="112">
        <v>11599</v>
      </c>
      <c r="R238" s="111">
        <v>85.638400000000004</v>
      </c>
      <c r="S238" s="111">
        <v>11.731299999999999</v>
      </c>
      <c r="T238" s="111">
        <v>2.5655999999999999</v>
      </c>
      <c r="U238" s="112">
        <v>19391</v>
      </c>
      <c r="V238" s="111">
        <v>2.4443000000000001</v>
      </c>
      <c r="W238" s="112">
        <v>3360</v>
      </c>
      <c r="X238" s="111">
        <v>4.5787000000000004</v>
      </c>
      <c r="Y238" s="112">
        <v>9796</v>
      </c>
      <c r="Z238" s="111">
        <v>85.631200000000007</v>
      </c>
      <c r="AA238" s="111">
        <v>11.270200000000001</v>
      </c>
      <c r="AB238" s="111">
        <v>2.2799</v>
      </c>
      <c r="AC238" s="112">
        <v>17823</v>
      </c>
      <c r="AD238" s="111">
        <v>2.3054000000000001</v>
      </c>
      <c r="AE238" s="112">
        <v>3188</v>
      </c>
      <c r="AF238" s="111">
        <v>4.5182000000000002</v>
      </c>
      <c r="AG238" s="112">
        <v>8799</v>
      </c>
    </row>
    <row r="239" spans="1:33" x14ac:dyDescent="0.2">
      <c r="A239">
        <v>55580360</v>
      </c>
      <c r="B239" s="110" t="s">
        <v>826</v>
      </c>
      <c r="C239" s="110" t="s">
        <v>510</v>
      </c>
      <c r="D239" s="110">
        <v>2</v>
      </c>
      <c r="E239" s="110">
        <v>0</v>
      </c>
      <c r="F239" s="110">
        <v>2015</v>
      </c>
      <c r="G239" s="111">
        <v>52.429900000000004</v>
      </c>
      <c r="H239" s="111">
        <v>8.8638999999999992</v>
      </c>
      <c r="I239" s="111">
        <v>1.8596999999999999</v>
      </c>
      <c r="J239" s="109">
        <v>2015</v>
      </c>
      <c r="K239" s="112">
        <v>12490</v>
      </c>
      <c r="L239" s="111">
        <v>1.8478000000000001</v>
      </c>
      <c r="M239" s="109">
        <v>2014</v>
      </c>
      <c r="N239" s="112">
        <v>2693</v>
      </c>
      <c r="O239" s="111">
        <v>3.6269</v>
      </c>
      <c r="P239" s="109">
        <v>2016</v>
      </c>
      <c r="Q239" s="112">
        <v>8076</v>
      </c>
      <c r="R239" s="111">
        <v>52.432899999999997</v>
      </c>
      <c r="S239" s="111">
        <v>6.8094000000000001</v>
      </c>
      <c r="T239" s="111">
        <v>1.4815</v>
      </c>
      <c r="U239" s="112">
        <v>11721</v>
      </c>
      <c r="V239" s="111">
        <v>1.2827</v>
      </c>
      <c r="W239" s="112">
        <v>1903</v>
      </c>
      <c r="X239" s="111">
        <v>2.5257999999999998</v>
      </c>
      <c r="Y239" s="112">
        <v>6459</v>
      </c>
      <c r="Z239" s="111">
        <v>52.418199999999999</v>
      </c>
      <c r="AA239" s="111">
        <v>5.8059000000000003</v>
      </c>
      <c r="AB239" s="111">
        <v>1.262</v>
      </c>
      <c r="AC239" s="112">
        <v>9936</v>
      </c>
      <c r="AD239" s="111">
        <v>1.1165</v>
      </c>
      <c r="AE239" s="112">
        <v>1744</v>
      </c>
      <c r="AF239" s="111">
        <v>2.3771</v>
      </c>
      <c r="AG239" s="112">
        <v>5390</v>
      </c>
    </row>
    <row r="240" spans="1:33" x14ac:dyDescent="0.2">
      <c r="A240" s="113">
        <v>55580400</v>
      </c>
      <c r="B240" s="113" t="s">
        <v>237</v>
      </c>
      <c r="C240" s="110" t="s">
        <v>510</v>
      </c>
      <c r="D240">
        <v>2</v>
      </c>
      <c r="E240">
        <v>0</v>
      </c>
      <c r="F240" s="110">
        <v>2015</v>
      </c>
      <c r="G240" s="114">
        <v>94.484399999999994</v>
      </c>
      <c r="H240" s="114">
        <v>10.380699999999999</v>
      </c>
      <c r="I240" s="114">
        <v>1.9315</v>
      </c>
      <c r="J240" s="110">
        <v>2015</v>
      </c>
      <c r="K240" s="114">
        <v>10712</v>
      </c>
      <c r="L240" s="114">
        <v>3.0354000000000001</v>
      </c>
      <c r="M240" s="110">
        <v>2014</v>
      </c>
      <c r="N240" s="114">
        <v>2759</v>
      </c>
      <c r="O240" s="114">
        <v>4.2283999999999997</v>
      </c>
      <c r="P240" s="110">
        <v>2016</v>
      </c>
      <c r="Q240" s="114">
        <v>6709</v>
      </c>
      <c r="R240" s="114">
        <v>94.172499999999999</v>
      </c>
      <c r="S240" s="114">
        <v>8.8748000000000005</v>
      </c>
      <c r="T240" s="114">
        <v>1.5662</v>
      </c>
      <c r="U240" s="114">
        <v>10951</v>
      </c>
      <c r="V240" s="114">
        <v>2.4571000000000001</v>
      </c>
      <c r="W240" s="114">
        <v>2107</v>
      </c>
      <c r="X240" s="114">
        <v>3.9702999999999999</v>
      </c>
      <c r="Y240" s="114">
        <v>5891</v>
      </c>
      <c r="Z240" s="114">
        <v>94.172799999999995</v>
      </c>
      <c r="AA240" s="114">
        <v>8.5799000000000003</v>
      </c>
      <c r="AB240" s="114">
        <v>1.5061</v>
      </c>
      <c r="AC240" s="114">
        <v>10392</v>
      </c>
      <c r="AD240" s="114">
        <v>2.4767999999999999</v>
      </c>
      <c r="AE240" s="114">
        <v>1936</v>
      </c>
      <c r="AF240" s="114">
        <v>3.7827000000000002</v>
      </c>
      <c r="AG240" s="114">
        <v>5288</v>
      </c>
    </row>
    <row r="241" spans="1:33" x14ac:dyDescent="0.2">
      <c r="A241" s="113">
        <v>55580440</v>
      </c>
      <c r="B241" s="113" t="s">
        <v>238</v>
      </c>
      <c r="C241" s="110" t="s">
        <v>510</v>
      </c>
      <c r="D241">
        <v>2</v>
      </c>
      <c r="E241">
        <v>0</v>
      </c>
      <c r="F241" s="110">
        <v>2015</v>
      </c>
      <c r="G241" s="114">
        <v>109.45</v>
      </c>
      <c r="H241" s="114">
        <v>14.3344</v>
      </c>
      <c r="I241" s="114">
        <v>3.0004</v>
      </c>
      <c r="J241" s="110">
        <v>2015</v>
      </c>
      <c r="K241" s="114">
        <v>20455</v>
      </c>
      <c r="L241" s="114">
        <v>3.3879000000000001</v>
      </c>
      <c r="M241" s="110">
        <v>2014</v>
      </c>
      <c r="N241" s="114">
        <v>4285</v>
      </c>
      <c r="O241" s="114">
        <v>5.8545999999999996</v>
      </c>
      <c r="P241" s="110">
        <v>2016</v>
      </c>
      <c r="Q241" s="114">
        <v>11903</v>
      </c>
      <c r="R241" s="114">
        <v>109.2959</v>
      </c>
      <c r="S241" s="114">
        <v>11.8253</v>
      </c>
      <c r="T241" s="114">
        <v>2.4363000000000001</v>
      </c>
      <c r="U241" s="114">
        <v>19562</v>
      </c>
      <c r="V241" s="114">
        <v>2.8169</v>
      </c>
      <c r="W241" s="114">
        <v>3009</v>
      </c>
      <c r="X241" s="114">
        <v>4.8601000000000001</v>
      </c>
      <c r="Y241" s="114">
        <v>9817</v>
      </c>
      <c r="Z241" s="114">
        <v>109.2717</v>
      </c>
      <c r="AA241" s="114">
        <v>11.4168</v>
      </c>
      <c r="AB241" s="114">
        <v>2.0988000000000002</v>
      </c>
      <c r="AC241" s="114">
        <v>18796</v>
      </c>
      <c r="AD241" s="114">
        <v>2.5954000000000002</v>
      </c>
      <c r="AE241" s="114">
        <v>2519</v>
      </c>
      <c r="AF241" s="114">
        <v>4.8666</v>
      </c>
      <c r="AG241" s="114">
        <v>8745</v>
      </c>
    </row>
    <row r="242" spans="1:33" x14ac:dyDescent="0.2">
      <c r="A242" s="113">
        <v>55620000</v>
      </c>
      <c r="B242" s="113" t="s">
        <v>527</v>
      </c>
      <c r="C242" s="110" t="s">
        <v>700</v>
      </c>
      <c r="D242">
        <v>0</v>
      </c>
      <c r="E242">
        <v>6</v>
      </c>
      <c r="F242" s="110">
        <v>2015</v>
      </c>
      <c r="G242" s="114">
        <v>761.31100000000004</v>
      </c>
      <c r="H242" s="114">
        <v>249.2191</v>
      </c>
      <c r="I242" s="114">
        <v>74.889399999999995</v>
      </c>
      <c r="J242" s="110">
        <v>2015</v>
      </c>
      <c r="K242" s="114">
        <v>617807</v>
      </c>
      <c r="L242" s="114">
        <v>51.825299999999999</v>
      </c>
      <c r="M242" s="110">
        <v>2014</v>
      </c>
      <c r="N242" s="114">
        <v>155063</v>
      </c>
      <c r="O242" s="114">
        <v>66.777299999999997</v>
      </c>
      <c r="P242" s="110">
        <v>2016</v>
      </c>
      <c r="Q242" s="114">
        <v>335491</v>
      </c>
      <c r="R242" s="114">
        <v>760.31079999999997</v>
      </c>
      <c r="S242" s="114">
        <v>232.98169999999999</v>
      </c>
      <c r="T242" s="114">
        <v>69.958200000000005</v>
      </c>
      <c r="U242" s="114">
        <v>657592</v>
      </c>
      <c r="V242" s="114">
        <v>50.822400000000002</v>
      </c>
      <c r="W242" s="114">
        <v>158834</v>
      </c>
      <c r="X242" s="114">
        <v>65.421599999999998</v>
      </c>
      <c r="Y242" s="114">
        <v>323739</v>
      </c>
      <c r="Z242" s="114">
        <v>760.22519999999997</v>
      </c>
      <c r="AA242" s="114">
        <v>227.5891</v>
      </c>
      <c r="AB242" s="114">
        <v>69.352800000000002</v>
      </c>
      <c r="AC242" s="114">
        <v>662931</v>
      </c>
      <c r="AD242" s="114">
        <v>48.316400000000002</v>
      </c>
      <c r="AE242" s="114">
        <v>165593</v>
      </c>
      <c r="AF242" s="114">
        <v>65.078100000000006</v>
      </c>
      <c r="AG242" s="114">
        <v>314651</v>
      </c>
    </row>
    <row r="243" spans="1:33" x14ac:dyDescent="0.2">
      <c r="A243" s="113">
        <v>55620040</v>
      </c>
      <c r="B243" s="113" t="s">
        <v>827</v>
      </c>
      <c r="C243" s="110" t="s">
        <v>508</v>
      </c>
      <c r="D243">
        <v>4</v>
      </c>
      <c r="E243">
        <v>0</v>
      </c>
      <c r="F243" s="110">
        <v>2015</v>
      </c>
      <c r="G243">
        <v>51.679900000000004</v>
      </c>
      <c r="H243">
        <v>27.335799999999999</v>
      </c>
      <c r="I243">
        <v>8.8813999999999993</v>
      </c>
      <c r="J243" s="110">
        <v>2015</v>
      </c>
      <c r="K243">
        <v>74220</v>
      </c>
      <c r="L243">
        <v>5.0255000000000001</v>
      </c>
      <c r="M243" s="110">
        <v>2014</v>
      </c>
      <c r="N243">
        <v>14007</v>
      </c>
      <c r="O243">
        <v>6.2812000000000001</v>
      </c>
      <c r="P243" s="110">
        <v>2016</v>
      </c>
      <c r="Q243">
        <v>39982</v>
      </c>
      <c r="R243">
        <v>51.664299999999997</v>
      </c>
      <c r="S243">
        <v>25.513000000000002</v>
      </c>
      <c r="T243">
        <v>8.3191000000000006</v>
      </c>
      <c r="U243">
        <v>78608</v>
      </c>
      <c r="V243">
        <v>5.5564999999999998</v>
      </c>
      <c r="W243">
        <v>14519</v>
      </c>
      <c r="X243">
        <v>6.0758000000000001</v>
      </c>
      <c r="Y243">
        <v>38176</v>
      </c>
      <c r="Z243">
        <v>51.664299999999997</v>
      </c>
      <c r="AA243">
        <v>24.915199999999999</v>
      </c>
      <c r="AB243">
        <v>8.3240999999999996</v>
      </c>
      <c r="AC243">
        <v>79160</v>
      </c>
      <c r="AD243">
        <v>5.5143000000000004</v>
      </c>
      <c r="AE243">
        <v>13863</v>
      </c>
      <c r="AF243">
        <v>6.0073999999999996</v>
      </c>
      <c r="AG243">
        <v>37440</v>
      </c>
    </row>
    <row r="244" spans="1:33" x14ac:dyDescent="0.2">
      <c r="A244" s="113">
        <v>55620080</v>
      </c>
      <c r="B244" s="113" t="s">
        <v>828</v>
      </c>
      <c r="C244" s="110" t="s">
        <v>512</v>
      </c>
      <c r="D244">
        <v>3</v>
      </c>
      <c r="E244">
        <v>0</v>
      </c>
      <c r="F244" s="110">
        <v>2015</v>
      </c>
      <c r="G244">
        <v>66.100899999999996</v>
      </c>
      <c r="H244">
        <v>15.9117</v>
      </c>
      <c r="I244">
        <v>4.3788</v>
      </c>
      <c r="J244" s="110">
        <v>2015</v>
      </c>
      <c r="K244">
        <v>34521</v>
      </c>
      <c r="L244">
        <v>2.9615999999999998</v>
      </c>
      <c r="M244" s="110">
        <v>2014</v>
      </c>
      <c r="N244">
        <v>8792</v>
      </c>
      <c r="O244">
        <v>4.2374000000000001</v>
      </c>
      <c r="P244" s="110">
        <v>2016</v>
      </c>
      <c r="Q244">
        <v>19113</v>
      </c>
      <c r="R244">
        <v>66.079800000000006</v>
      </c>
      <c r="S244">
        <v>13.9871</v>
      </c>
      <c r="T244">
        <v>4.0918000000000001</v>
      </c>
      <c r="U244">
        <v>37293</v>
      </c>
      <c r="V244">
        <v>3.0922000000000001</v>
      </c>
      <c r="W244">
        <v>9427</v>
      </c>
      <c r="X244">
        <v>3.8778999999999999</v>
      </c>
      <c r="Y244">
        <v>18499</v>
      </c>
      <c r="Z244">
        <v>66.081100000000006</v>
      </c>
      <c r="AA244">
        <v>13.574</v>
      </c>
      <c r="AB244">
        <v>4.0311000000000003</v>
      </c>
      <c r="AC244">
        <v>37712</v>
      </c>
      <c r="AD244">
        <v>2.8837999999999999</v>
      </c>
      <c r="AE244">
        <v>9853</v>
      </c>
      <c r="AF244">
        <v>3.8012999999999999</v>
      </c>
      <c r="AG244">
        <v>17920</v>
      </c>
    </row>
    <row r="245" spans="1:33" x14ac:dyDescent="0.2">
      <c r="A245" s="113">
        <v>55620120</v>
      </c>
      <c r="B245" s="113" t="s">
        <v>829</v>
      </c>
      <c r="C245" s="110" t="s">
        <v>512</v>
      </c>
      <c r="D245">
        <v>4</v>
      </c>
      <c r="E245">
        <v>0</v>
      </c>
      <c r="F245" s="110">
        <v>2015</v>
      </c>
      <c r="G245">
        <v>171.20099999999999</v>
      </c>
      <c r="H245">
        <v>37.262700000000002</v>
      </c>
      <c r="I245">
        <v>9.5871999999999993</v>
      </c>
      <c r="J245" s="110">
        <v>2015</v>
      </c>
      <c r="K245">
        <v>75431</v>
      </c>
      <c r="L245">
        <v>7.7881</v>
      </c>
      <c r="M245" s="110">
        <v>2014</v>
      </c>
      <c r="N245">
        <v>16505</v>
      </c>
      <c r="O245">
        <v>12.713800000000001</v>
      </c>
      <c r="P245" s="110">
        <v>2016</v>
      </c>
      <c r="Q245">
        <v>43842</v>
      </c>
      <c r="R245">
        <v>171.17310000000001</v>
      </c>
      <c r="S245">
        <v>34.617400000000004</v>
      </c>
      <c r="T245">
        <v>8.8915000000000006</v>
      </c>
      <c r="U245">
        <v>81063</v>
      </c>
      <c r="V245">
        <v>6.5130999999999997</v>
      </c>
      <c r="W245">
        <v>19162</v>
      </c>
      <c r="X245">
        <v>13.0022</v>
      </c>
      <c r="Y245">
        <v>42509</v>
      </c>
      <c r="Z245">
        <v>171.12</v>
      </c>
      <c r="AA245">
        <v>33.425899999999999</v>
      </c>
      <c r="AB245">
        <v>8.7789999999999999</v>
      </c>
      <c r="AC245">
        <v>80735</v>
      </c>
      <c r="AD245">
        <v>5.6161000000000003</v>
      </c>
      <c r="AE245">
        <v>18355</v>
      </c>
      <c r="AF245">
        <v>12.9712</v>
      </c>
      <c r="AG245">
        <v>40480</v>
      </c>
    </row>
    <row r="246" spans="1:33" x14ac:dyDescent="0.2">
      <c r="A246" s="113">
        <v>55620140</v>
      </c>
      <c r="B246" s="113" t="s">
        <v>830</v>
      </c>
      <c r="C246" s="110" t="s">
        <v>508</v>
      </c>
      <c r="D246">
        <v>4</v>
      </c>
      <c r="E246">
        <v>0</v>
      </c>
      <c r="F246" s="110">
        <v>2015</v>
      </c>
      <c r="G246">
        <v>35.967100000000002</v>
      </c>
      <c r="H246">
        <v>22.784700000000001</v>
      </c>
      <c r="I246">
        <v>8.0241000000000007</v>
      </c>
      <c r="J246" s="110">
        <v>2015</v>
      </c>
      <c r="K246">
        <v>75455</v>
      </c>
      <c r="L246">
        <v>4.5213000000000001</v>
      </c>
      <c r="M246" s="110">
        <v>2014</v>
      </c>
      <c r="N246">
        <v>15938</v>
      </c>
      <c r="O246">
        <v>4.8085000000000004</v>
      </c>
      <c r="P246" s="110">
        <v>2016</v>
      </c>
      <c r="Q246">
        <v>37978</v>
      </c>
      <c r="R246">
        <v>35.905200000000001</v>
      </c>
      <c r="S246">
        <v>21.700800000000001</v>
      </c>
      <c r="T246">
        <v>7.5026999999999999</v>
      </c>
      <c r="U246">
        <v>77789</v>
      </c>
      <c r="V246">
        <v>4.4188000000000001</v>
      </c>
      <c r="W246">
        <v>16246</v>
      </c>
      <c r="X246">
        <v>4.7019000000000002</v>
      </c>
      <c r="Y246">
        <v>36263</v>
      </c>
      <c r="Z246">
        <v>35.905099999999997</v>
      </c>
      <c r="AA246">
        <v>21.3977</v>
      </c>
      <c r="AB246">
        <v>7.5739999999999998</v>
      </c>
      <c r="AC246">
        <v>79605</v>
      </c>
      <c r="AD246">
        <v>4.3188000000000004</v>
      </c>
      <c r="AE246">
        <v>16904</v>
      </c>
      <c r="AF246">
        <v>4.6421000000000001</v>
      </c>
      <c r="AG246">
        <v>35921</v>
      </c>
    </row>
    <row r="247" spans="1:33" x14ac:dyDescent="0.2">
      <c r="A247" s="113">
        <v>55620160</v>
      </c>
      <c r="B247" s="113" t="s">
        <v>831</v>
      </c>
      <c r="C247" s="110" t="s">
        <v>510</v>
      </c>
      <c r="D247">
        <v>3</v>
      </c>
      <c r="E247">
        <v>0</v>
      </c>
      <c r="F247" s="110">
        <v>2015</v>
      </c>
      <c r="G247">
        <v>159.03</v>
      </c>
      <c r="H247">
        <v>25.183299999999999</v>
      </c>
      <c r="I247">
        <v>5.9759000000000002</v>
      </c>
      <c r="J247" s="110">
        <v>2015</v>
      </c>
      <c r="K247">
        <v>38020</v>
      </c>
      <c r="L247">
        <v>5.9973000000000001</v>
      </c>
      <c r="M247" s="110">
        <v>2014</v>
      </c>
      <c r="N247">
        <v>7042</v>
      </c>
      <c r="O247">
        <v>9.0260999999999996</v>
      </c>
      <c r="P247" s="110">
        <v>2016</v>
      </c>
      <c r="Q247">
        <v>22408</v>
      </c>
      <c r="R247">
        <v>158.46090000000001</v>
      </c>
      <c r="S247">
        <v>23.861999999999998</v>
      </c>
      <c r="T247">
        <v>5.1359000000000004</v>
      </c>
      <c r="U247">
        <v>36776</v>
      </c>
      <c r="V247">
        <v>6.2371999999999996</v>
      </c>
      <c r="W247">
        <v>6516</v>
      </c>
      <c r="X247">
        <v>8.9072999999999993</v>
      </c>
      <c r="Y247">
        <v>19225</v>
      </c>
      <c r="Z247">
        <v>158.4539</v>
      </c>
      <c r="AA247">
        <v>23.2683</v>
      </c>
      <c r="AB247">
        <v>4.9664999999999999</v>
      </c>
      <c r="AC247">
        <v>35587</v>
      </c>
      <c r="AD247">
        <v>6.1551</v>
      </c>
      <c r="AE247">
        <v>6332</v>
      </c>
      <c r="AF247">
        <v>8.8335000000000008</v>
      </c>
      <c r="AG247">
        <v>17884</v>
      </c>
    </row>
    <row r="248" spans="1:33" x14ac:dyDescent="0.2">
      <c r="A248" s="113">
        <v>55620200</v>
      </c>
      <c r="B248" s="113" t="s">
        <v>832</v>
      </c>
      <c r="C248" s="110" t="s">
        <v>508</v>
      </c>
      <c r="D248">
        <v>4</v>
      </c>
      <c r="E248">
        <v>0</v>
      </c>
      <c r="F248" s="110">
        <v>2015</v>
      </c>
      <c r="G248">
        <v>37.331299999999999</v>
      </c>
      <c r="H248">
        <v>22.391300000000001</v>
      </c>
      <c r="I248">
        <v>7.3124000000000002</v>
      </c>
      <c r="J248" s="110">
        <v>2015</v>
      </c>
      <c r="K248">
        <v>61163</v>
      </c>
      <c r="L248">
        <v>4.8967000000000001</v>
      </c>
      <c r="M248" s="110">
        <v>2014</v>
      </c>
      <c r="N248">
        <v>17391</v>
      </c>
      <c r="O248">
        <v>4.4400000000000004</v>
      </c>
      <c r="P248" s="110">
        <v>2016</v>
      </c>
      <c r="Q248">
        <v>33009</v>
      </c>
      <c r="R248">
        <v>37.313899999999997</v>
      </c>
      <c r="S248">
        <v>20.4451</v>
      </c>
      <c r="T248">
        <v>7.0952999999999999</v>
      </c>
      <c r="U248">
        <v>66930</v>
      </c>
      <c r="V248">
        <v>5.0102000000000002</v>
      </c>
      <c r="W248">
        <v>15720</v>
      </c>
      <c r="X248">
        <v>4.2544000000000004</v>
      </c>
      <c r="Y248">
        <v>32586</v>
      </c>
      <c r="Z248">
        <v>37.314700000000002</v>
      </c>
      <c r="AA248">
        <v>20.108699999999999</v>
      </c>
      <c r="AB248">
        <v>7.0479000000000003</v>
      </c>
      <c r="AC248">
        <v>69183</v>
      </c>
      <c r="AD248">
        <v>4.7439999999999998</v>
      </c>
      <c r="AE248">
        <v>19184</v>
      </c>
      <c r="AF248">
        <v>4.2431000000000001</v>
      </c>
      <c r="AG248">
        <v>32145</v>
      </c>
    </row>
    <row r="249" spans="1:33" x14ac:dyDescent="0.2">
      <c r="A249" s="113">
        <v>55620240</v>
      </c>
      <c r="B249" s="113" t="s">
        <v>833</v>
      </c>
      <c r="C249" s="110" t="s">
        <v>512</v>
      </c>
      <c r="D249">
        <v>4</v>
      </c>
      <c r="E249">
        <v>0</v>
      </c>
      <c r="F249" s="110">
        <v>2015</v>
      </c>
      <c r="G249">
        <v>87.755799999999994</v>
      </c>
      <c r="H249">
        <v>38.792400000000001</v>
      </c>
      <c r="I249">
        <v>10.7698</v>
      </c>
      <c r="J249" s="110">
        <v>2015</v>
      </c>
      <c r="K249">
        <v>83926</v>
      </c>
      <c r="L249">
        <v>11.0595</v>
      </c>
      <c r="M249" s="110">
        <v>2014</v>
      </c>
      <c r="N249">
        <v>28730</v>
      </c>
      <c r="O249">
        <v>9.3278999999999996</v>
      </c>
      <c r="P249" s="110">
        <v>2016</v>
      </c>
      <c r="Q249">
        <v>45419</v>
      </c>
      <c r="R249">
        <v>87.616699999999994</v>
      </c>
      <c r="S249">
        <v>36.580300000000001</v>
      </c>
      <c r="T249">
        <v>10.183299999999999</v>
      </c>
      <c r="U249">
        <v>93256</v>
      </c>
      <c r="V249">
        <v>10.261200000000001</v>
      </c>
      <c r="W249">
        <v>30510</v>
      </c>
      <c r="X249">
        <v>9.1373999999999995</v>
      </c>
      <c r="Y249">
        <v>44185</v>
      </c>
      <c r="Z249">
        <v>87.438400000000001</v>
      </c>
      <c r="AA249">
        <v>36.335900000000002</v>
      </c>
      <c r="AB249">
        <v>10.1472</v>
      </c>
      <c r="AC249">
        <v>92965</v>
      </c>
      <c r="AD249">
        <v>9.8864000000000001</v>
      </c>
      <c r="AE249">
        <v>30670</v>
      </c>
      <c r="AF249">
        <v>9.2383000000000006</v>
      </c>
      <c r="AG249">
        <v>42824</v>
      </c>
    </row>
    <row r="250" spans="1:33" x14ac:dyDescent="0.2">
      <c r="A250" s="113">
        <v>55620280</v>
      </c>
      <c r="B250" s="113" t="s">
        <v>834</v>
      </c>
      <c r="C250" s="110" t="s">
        <v>512</v>
      </c>
      <c r="D250">
        <v>3</v>
      </c>
      <c r="E250">
        <v>0</v>
      </c>
      <c r="F250" s="110">
        <v>2015</v>
      </c>
      <c r="G250">
        <v>38.655900000000003</v>
      </c>
      <c r="H250">
        <v>9.7294999999999998</v>
      </c>
      <c r="I250">
        <v>3.3613</v>
      </c>
      <c r="J250" s="110">
        <v>2015</v>
      </c>
      <c r="K250">
        <v>31387</v>
      </c>
      <c r="L250">
        <v>1.5102</v>
      </c>
      <c r="M250" s="110">
        <v>2014</v>
      </c>
      <c r="N250">
        <v>4144</v>
      </c>
      <c r="O250">
        <v>2.5264000000000002</v>
      </c>
      <c r="P250" s="110">
        <v>2016</v>
      </c>
      <c r="Q250">
        <v>15678</v>
      </c>
      <c r="R250">
        <v>38.685699999999997</v>
      </c>
      <c r="S250">
        <v>9.1135999999999999</v>
      </c>
      <c r="T250">
        <v>3.1288999999999998</v>
      </c>
      <c r="U250">
        <v>30686</v>
      </c>
      <c r="V250">
        <v>1.7415</v>
      </c>
      <c r="W250">
        <v>4625</v>
      </c>
      <c r="X250">
        <v>2.5327000000000002</v>
      </c>
      <c r="Y250">
        <v>14682</v>
      </c>
      <c r="Z250">
        <v>38.844700000000003</v>
      </c>
      <c r="AA250">
        <v>8.9408999999999992</v>
      </c>
      <c r="AB250">
        <v>3.0579999999999998</v>
      </c>
      <c r="AC250">
        <v>30302</v>
      </c>
      <c r="AD250">
        <v>1.5994999999999999</v>
      </c>
      <c r="AE250">
        <v>5360</v>
      </c>
      <c r="AF250">
        <v>2.5139</v>
      </c>
      <c r="AG250">
        <v>13779</v>
      </c>
    </row>
    <row r="251" spans="1:33" x14ac:dyDescent="0.2">
      <c r="A251" s="113">
        <v>55620320</v>
      </c>
      <c r="B251" s="113" t="s">
        <v>835</v>
      </c>
      <c r="C251" s="110" t="s">
        <v>508</v>
      </c>
      <c r="D251">
        <v>5</v>
      </c>
      <c r="E251">
        <v>0</v>
      </c>
      <c r="F251" s="110">
        <v>2015</v>
      </c>
      <c r="G251">
        <v>66.495900000000006</v>
      </c>
      <c r="H251">
        <v>37.461599999999997</v>
      </c>
      <c r="I251">
        <v>12.695499999999999</v>
      </c>
      <c r="J251" s="110">
        <v>2015</v>
      </c>
      <c r="K251">
        <v>114330</v>
      </c>
      <c r="L251">
        <v>5.3167999999999997</v>
      </c>
      <c r="M251" s="110">
        <v>2014</v>
      </c>
      <c r="N251">
        <v>36966</v>
      </c>
      <c r="O251">
        <v>10.1526</v>
      </c>
      <c r="P251" s="110">
        <v>2016</v>
      </c>
      <c r="Q251">
        <v>61058</v>
      </c>
      <c r="R251">
        <v>66.423500000000004</v>
      </c>
      <c r="S251">
        <v>35.592199999999998</v>
      </c>
      <c r="T251">
        <v>12.0564</v>
      </c>
      <c r="U251">
        <v>124785</v>
      </c>
      <c r="V251">
        <v>5.2873999999999999</v>
      </c>
      <c r="W251">
        <v>36697</v>
      </c>
      <c r="X251">
        <v>9.9543999999999997</v>
      </c>
      <c r="Y251">
        <v>61761</v>
      </c>
      <c r="Z251">
        <v>66.414199999999994</v>
      </c>
      <c r="AA251">
        <v>34.237499999999997</v>
      </c>
      <c r="AB251">
        <v>11.912100000000001</v>
      </c>
      <c r="AC251">
        <v>127216</v>
      </c>
      <c r="AD251">
        <v>4.8529999999999998</v>
      </c>
      <c r="AE251">
        <v>39662</v>
      </c>
      <c r="AF251">
        <v>9.8836999999999993</v>
      </c>
      <c r="AG251">
        <v>60764</v>
      </c>
    </row>
    <row r="252" spans="1:33" x14ac:dyDescent="0.2">
      <c r="A252" s="113">
        <v>55620360</v>
      </c>
      <c r="B252" s="113" t="s">
        <v>836</v>
      </c>
      <c r="C252" s="110" t="s">
        <v>512</v>
      </c>
      <c r="D252">
        <v>3</v>
      </c>
      <c r="E252">
        <v>0</v>
      </c>
      <c r="F252" s="110">
        <v>2015</v>
      </c>
      <c r="G252">
        <v>47.093200000000003</v>
      </c>
      <c r="H252">
        <v>12.366099999999999</v>
      </c>
      <c r="I252">
        <v>3.903</v>
      </c>
      <c r="J252" s="110">
        <v>2015</v>
      </c>
      <c r="K252">
        <v>29354</v>
      </c>
      <c r="L252">
        <v>2.7483</v>
      </c>
      <c r="M252" s="110">
        <v>2014</v>
      </c>
      <c r="N252">
        <v>5548</v>
      </c>
      <c r="O252">
        <v>3.2633999999999999</v>
      </c>
      <c r="P252" s="110">
        <v>2016</v>
      </c>
      <c r="Q252">
        <v>17004</v>
      </c>
      <c r="R252">
        <v>46.987699999999997</v>
      </c>
      <c r="S252">
        <v>11.5702</v>
      </c>
      <c r="T252">
        <v>3.5533000000000001</v>
      </c>
      <c r="U252">
        <v>30406</v>
      </c>
      <c r="V252">
        <v>2.7042999999999999</v>
      </c>
      <c r="W252">
        <v>5412</v>
      </c>
      <c r="X252">
        <v>2.9775999999999998</v>
      </c>
      <c r="Y252">
        <v>15796</v>
      </c>
      <c r="Z252">
        <v>46.988799999999998</v>
      </c>
      <c r="AA252">
        <v>11.385</v>
      </c>
      <c r="AB252">
        <v>3.5129000000000001</v>
      </c>
      <c r="AC252">
        <v>30466</v>
      </c>
      <c r="AD252">
        <v>2.7454000000000001</v>
      </c>
      <c r="AE252">
        <v>5410</v>
      </c>
      <c r="AF252">
        <v>2.9436</v>
      </c>
      <c r="AG252">
        <v>15225</v>
      </c>
    </row>
    <row r="253" spans="1:33" x14ac:dyDescent="0.2">
      <c r="A253">
        <v>55660000</v>
      </c>
      <c r="B253" s="110" t="s">
        <v>528</v>
      </c>
      <c r="C253" s="110" t="s">
        <v>700</v>
      </c>
      <c r="D253" s="110">
        <v>0</v>
      </c>
      <c r="E253" s="110">
        <v>5</v>
      </c>
      <c r="F253" s="110">
        <v>2015</v>
      </c>
      <c r="G253" s="111">
        <v>1795.7587000000001</v>
      </c>
      <c r="H253" s="111">
        <v>323.91849999999999</v>
      </c>
      <c r="I253" s="111">
        <v>87.749600000000001</v>
      </c>
      <c r="J253" s="109">
        <v>2015</v>
      </c>
      <c r="K253" s="112">
        <v>443374</v>
      </c>
      <c r="L253" s="111">
        <v>71.273600000000002</v>
      </c>
      <c r="M253" s="109">
        <v>2014</v>
      </c>
      <c r="N253" s="112">
        <v>142644</v>
      </c>
      <c r="O253" s="111">
        <v>113.6708</v>
      </c>
      <c r="P253" s="109">
        <v>2016</v>
      </c>
      <c r="Q253" s="112">
        <v>254055</v>
      </c>
      <c r="R253" s="111">
        <v>1791.9758999999999</v>
      </c>
      <c r="S253" s="111">
        <v>281.36489999999998</v>
      </c>
      <c r="T253" s="111">
        <v>72.5</v>
      </c>
      <c r="U253" s="112">
        <v>434885</v>
      </c>
      <c r="V253" s="111">
        <v>64.369100000000003</v>
      </c>
      <c r="W253" s="112">
        <v>118389</v>
      </c>
      <c r="X253" s="111">
        <v>99.226900000000001</v>
      </c>
      <c r="Y253" s="112">
        <v>226613</v>
      </c>
      <c r="Z253" s="111">
        <v>1791.7917</v>
      </c>
      <c r="AA253" s="111">
        <v>270.62619999999998</v>
      </c>
      <c r="AB253" s="111">
        <v>75.009600000000006</v>
      </c>
      <c r="AC253" s="112">
        <v>416252</v>
      </c>
      <c r="AD253" s="111">
        <v>53.539000000000001</v>
      </c>
      <c r="AE253" s="112">
        <v>116994</v>
      </c>
      <c r="AF253" s="111">
        <v>97.679400000000001</v>
      </c>
      <c r="AG253" s="112">
        <v>210054</v>
      </c>
    </row>
    <row r="254" spans="1:33" x14ac:dyDescent="0.2">
      <c r="A254">
        <v>55660040</v>
      </c>
      <c r="B254" s="110" t="s">
        <v>96</v>
      </c>
      <c r="C254" s="110" t="s">
        <v>510</v>
      </c>
      <c r="D254" s="110">
        <v>2</v>
      </c>
      <c r="E254" s="110">
        <v>0</v>
      </c>
      <c r="F254" s="110">
        <v>2015</v>
      </c>
      <c r="G254" s="111">
        <v>62.960700000000003</v>
      </c>
      <c r="H254" s="111">
        <v>8.9825999999999997</v>
      </c>
      <c r="I254" s="111">
        <v>1.7629999999999999</v>
      </c>
      <c r="J254" s="109">
        <v>2015</v>
      </c>
      <c r="K254" s="112">
        <v>10315</v>
      </c>
      <c r="L254" s="111">
        <v>2.9426000000000001</v>
      </c>
      <c r="M254" s="109">
        <v>2014</v>
      </c>
      <c r="N254" s="112">
        <v>3666</v>
      </c>
      <c r="O254" s="111">
        <v>3.53</v>
      </c>
      <c r="P254" s="109">
        <v>2016</v>
      </c>
      <c r="Q254" s="112">
        <v>6198</v>
      </c>
      <c r="R254" s="111">
        <v>62.510899999999999</v>
      </c>
      <c r="S254" s="111">
        <v>7.1138000000000003</v>
      </c>
      <c r="T254" s="111">
        <v>1.1761999999999999</v>
      </c>
      <c r="U254" s="112">
        <v>9521</v>
      </c>
      <c r="V254" s="111">
        <v>2.0695000000000001</v>
      </c>
      <c r="W254" s="112">
        <v>2786</v>
      </c>
      <c r="X254" s="111">
        <v>3.0371000000000001</v>
      </c>
      <c r="Y254" s="112">
        <v>5211</v>
      </c>
      <c r="Z254" s="111">
        <v>62.526800000000001</v>
      </c>
      <c r="AA254" s="111">
        <v>6.8152999999999997</v>
      </c>
      <c r="AB254" s="111">
        <v>1.0900000000000001</v>
      </c>
      <c r="AC254" s="112">
        <v>8445</v>
      </c>
      <c r="AD254" s="111">
        <v>1.9781</v>
      </c>
      <c r="AE254" s="112">
        <v>2686</v>
      </c>
      <c r="AF254" s="111">
        <v>2.9962</v>
      </c>
      <c r="AG254" s="112">
        <v>4566</v>
      </c>
    </row>
    <row r="255" spans="1:33" x14ac:dyDescent="0.2">
      <c r="A255" s="113">
        <v>55660080</v>
      </c>
      <c r="B255" s="113" t="s">
        <v>837</v>
      </c>
      <c r="C255" s="110" t="s">
        <v>510</v>
      </c>
      <c r="D255">
        <v>3</v>
      </c>
      <c r="E255">
        <v>0</v>
      </c>
      <c r="F255" s="110">
        <v>2015</v>
      </c>
      <c r="G255">
        <v>72.064400000000006</v>
      </c>
      <c r="H255">
        <v>17.2941</v>
      </c>
      <c r="I255">
        <v>5.915</v>
      </c>
      <c r="J255" s="110">
        <v>2015</v>
      </c>
      <c r="K255">
        <v>36320</v>
      </c>
      <c r="L255">
        <v>4.4196</v>
      </c>
      <c r="M255" s="110">
        <v>2014</v>
      </c>
      <c r="N255">
        <v>14305</v>
      </c>
      <c r="O255">
        <v>4.7272999999999996</v>
      </c>
      <c r="P255" s="110">
        <v>2016</v>
      </c>
      <c r="Q255">
        <v>19472</v>
      </c>
      <c r="R255">
        <v>71.501599999999996</v>
      </c>
      <c r="S255">
        <v>14.5527</v>
      </c>
      <c r="T255">
        <v>4.3403999999999998</v>
      </c>
      <c r="U255">
        <v>35230</v>
      </c>
      <c r="V255">
        <v>3.2168000000000001</v>
      </c>
      <c r="W255">
        <v>12057</v>
      </c>
      <c r="X255">
        <v>4.1835000000000004</v>
      </c>
      <c r="Y255">
        <v>17795</v>
      </c>
      <c r="Z255">
        <v>71.500399999999999</v>
      </c>
      <c r="AA255">
        <v>13.896699999999999</v>
      </c>
      <c r="AB255">
        <v>4.1816000000000004</v>
      </c>
      <c r="AC255">
        <v>33665</v>
      </c>
      <c r="AD255">
        <v>2.8199000000000001</v>
      </c>
      <c r="AE255">
        <v>11527</v>
      </c>
      <c r="AF255">
        <v>4.1121999999999996</v>
      </c>
      <c r="AG255">
        <v>16369</v>
      </c>
    </row>
    <row r="256" spans="1:33" x14ac:dyDescent="0.2">
      <c r="A256" s="113">
        <v>55660120</v>
      </c>
      <c r="B256" s="113" t="s">
        <v>838</v>
      </c>
      <c r="C256" s="110" t="s">
        <v>510</v>
      </c>
      <c r="D256">
        <v>3</v>
      </c>
      <c r="E256">
        <v>0</v>
      </c>
      <c r="F256" s="110">
        <v>2015</v>
      </c>
      <c r="G256">
        <v>140.2567</v>
      </c>
      <c r="H256">
        <v>26.309799999999999</v>
      </c>
      <c r="I256">
        <v>5.6779999999999999</v>
      </c>
      <c r="J256" s="110">
        <v>2015</v>
      </c>
      <c r="K256">
        <v>36674</v>
      </c>
      <c r="L256">
        <v>5.6050000000000004</v>
      </c>
      <c r="M256" s="110">
        <v>2014</v>
      </c>
      <c r="N256">
        <v>13804</v>
      </c>
      <c r="O256">
        <v>9.9594000000000005</v>
      </c>
      <c r="P256" s="110">
        <v>2016</v>
      </c>
      <c r="Q256">
        <v>20810</v>
      </c>
      <c r="R256">
        <v>140.14750000000001</v>
      </c>
      <c r="S256">
        <v>21.055599999999998</v>
      </c>
      <c r="T256">
        <v>4.5011999999999999</v>
      </c>
      <c r="U256">
        <v>34217</v>
      </c>
      <c r="V256">
        <v>3.7709000000000001</v>
      </c>
      <c r="W256">
        <v>10575</v>
      </c>
      <c r="X256">
        <v>9.7134999999999998</v>
      </c>
      <c r="Y256">
        <v>17599</v>
      </c>
      <c r="Z256">
        <v>140.13130000000001</v>
      </c>
      <c r="AA256">
        <v>20.461200000000002</v>
      </c>
      <c r="AB256">
        <v>4.3817000000000004</v>
      </c>
      <c r="AC256">
        <v>33216</v>
      </c>
      <c r="AD256">
        <v>3.4296000000000002</v>
      </c>
      <c r="AE256">
        <v>9978</v>
      </c>
      <c r="AF256">
        <v>9.5047999999999995</v>
      </c>
      <c r="AG256">
        <v>16502</v>
      </c>
    </row>
    <row r="257" spans="1:33" x14ac:dyDescent="0.2">
      <c r="A257" s="113">
        <v>55660160</v>
      </c>
      <c r="B257" s="113" t="s">
        <v>839</v>
      </c>
      <c r="C257" s="110" t="s">
        <v>510</v>
      </c>
      <c r="D257">
        <v>2</v>
      </c>
      <c r="E257">
        <v>0</v>
      </c>
      <c r="F257" s="110">
        <v>2015</v>
      </c>
      <c r="G257">
        <v>107.5391</v>
      </c>
      <c r="H257">
        <v>19.299800000000001</v>
      </c>
      <c r="I257">
        <v>4.7275</v>
      </c>
      <c r="J257" s="110">
        <v>2015</v>
      </c>
      <c r="K257">
        <v>19995</v>
      </c>
      <c r="L257">
        <v>4.0141999999999998</v>
      </c>
      <c r="M257" s="110">
        <v>2014</v>
      </c>
      <c r="N257">
        <v>5747</v>
      </c>
      <c r="O257">
        <v>7.9641000000000002</v>
      </c>
      <c r="P257" s="110">
        <v>2016</v>
      </c>
      <c r="Q257">
        <v>12076</v>
      </c>
      <c r="R257">
        <v>107.37390000000001</v>
      </c>
      <c r="S257">
        <v>11.798400000000001</v>
      </c>
      <c r="T257">
        <v>3.5124</v>
      </c>
      <c r="U257">
        <v>19371</v>
      </c>
      <c r="V257">
        <v>1.6013999999999999</v>
      </c>
      <c r="W257">
        <v>4276</v>
      </c>
      <c r="X257">
        <v>4.6882000000000001</v>
      </c>
      <c r="Y257">
        <v>9987</v>
      </c>
      <c r="Z257">
        <v>107.45359999999999</v>
      </c>
      <c r="AA257">
        <v>11.483499999999999</v>
      </c>
      <c r="AB257">
        <v>2.5842000000000001</v>
      </c>
      <c r="AC257">
        <v>17401</v>
      </c>
      <c r="AD257">
        <v>1.5769</v>
      </c>
      <c r="AE257">
        <v>4054</v>
      </c>
      <c r="AF257">
        <v>4.6543999999999999</v>
      </c>
      <c r="AG257">
        <v>8816</v>
      </c>
    </row>
    <row r="258" spans="1:33" x14ac:dyDescent="0.2">
      <c r="A258" s="113">
        <v>55660200</v>
      </c>
      <c r="B258" s="113" t="s">
        <v>197</v>
      </c>
      <c r="C258" s="110" t="s">
        <v>510</v>
      </c>
      <c r="D258">
        <v>1</v>
      </c>
      <c r="E258">
        <v>0</v>
      </c>
      <c r="F258" s="110">
        <v>2015</v>
      </c>
      <c r="G258">
        <v>99.823499999999996</v>
      </c>
      <c r="H258">
        <v>10.603400000000001</v>
      </c>
      <c r="I258">
        <v>1.6821999999999999</v>
      </c>
      <c r="J258" s="110">
        <v>2015</v>
      </c>
      <c r="K258">
        <v>7642</v>
      </c>
      <c r="L258">
        <v>3.2286999999999999</v>
      </c>
      <c r="M258" s="110">
        <v>2014</v>
      </c>
      <c r="N258">
        <v>1389</v>
      </c>
      <c r="O258">
        <v>4.6814</v>
      </c>
      <c r="P258" s="110">
        <v>2016</v>
      </c>
      <c r="Q258">
        <v>4536</v>
      </c>
      <c r="R258">
        <v>99.798900000000003</v>
      </c>
      <c r="S258">
        <v>8.0719999999999992</v>
      </c>
      <c r="T258">
        <v>1.0679000000000001</v>
      </c>
      <c r="U258">
        <v>7587</v>
      </c>
      <c r="V258">
        <v>2.1154000000000002</v>
      </c>
      <c r="W258">
        <v>1185</v>
      </c>
      <c r="X258">
        <v>3.8574999999999999</v>
      </c>
      <c r="Y258">
        <v>4091</v>
      </c>
      <c r="Z258">
        <v>99.799599999999998</v>
      </c>
      <c r="AA258">
        <v>7.8545999999999996</v>
      </c>
      <c r="AB258">
        <v>0.98640000000000005</v>
      </c>
      <c r="AC258">
        <v>6642</v>
      </c>
      <c r="AD258">
        <v>2.0992000000000002</v>
      </c>
      <c r="AE258">
        <v>1238</v>
      </c>
      <c r="AF258">
        <v>3.8189000000000002</v>
      </c>
      <c r="AG258">
        <v>3593</v>
      </c>
    </row>
    <row r="259" spans="1:33" x14ac:dyDescent="0.2">
      <c r="A259" s="113">
        <v>55660240</v>
      </c>
      <c r="B259" s="113" t="s">
        <v>840</v>
      </c>
      <c r="C259" t="s">
        <v>510</v>
      </c>
      <c r="D259">
        <v>1</v>
      </c>
      <c r="E259">
        <v>0</v>
      </c>
      <c r="F259" s="110">
        <v>2015</v>
      </c>
      <c r="G259">
        <v>44.755699999999997</v>
      </c>
      <c r="H259">
        <v>5.2664999999999997</v>
      </c>
      <c r="I259">
        <v>1.1727000000000001</v>
      </c>
      <c r="J259" s="110">
        <v>2015</v>
      </c>
      <c r="K259">
        <v>6447</v>
      </c>
      <c r="L259">
        <v>1.3154999999999999</v>
      </c>
      <c r="M259" s="110">
        <v>2014</v>
      </c>
      <c r="N259">
        <v>1134</v>
      </c>
      <c r="O259">
        <v>2.0676000000000001</v>
      </c>
      <c r="P259" s="110">
        <v>2016</v>
      </c>
      <c r="Q259">
        <v>3985</v>
      </c>
      <c r="R259">
        <v>44.754100000000001</v>
      </c>
      <c r="S259">
        <v>4.7455999999999996</v>
      </c>
      <c r="T259">
        <v>0.92310000000000003</v>
      </c>
      <c r="U259">
        <v>6695</v>
      </c>
      <c r="V259">
        <v>0.94850000000000001</v>
      </c>
      <c r="W259">
        <v>937</v>
      </c>
      <c r="X259">
        <v>2.1320999999999999</v>
      </c>
      <c r="Y259">
        <v>3579</v>
      </c>
      <c r="Z259">
        <v>44.754199999999997</v>
      </c>
      <c r="AA259">
        <v>4.5946999999999996</v>
      </c>
      <c r="AB259">
        <v>0.91649999999999998</v>
      </c>
      <c r="AC259">
        <v>6387</v>
      </c>
      <c r="AD259">
        <v>0.93589999999999995</v>
      </c>
      <c r="AE259">
        <v>705</v>
      </c>
      <c r="AF259">
        <v>2.0202</v>
      </c>
      <c r="AG259">
        <v>3328</v>
      </c>
    </row>
    <row r="260" spans="1:33" x14ac:dyDescent="0.2">
      <c r="A260" s="113">
        <v>55660280</v>
      </c>
      <c r="B260" s="113" t="s">
        <v>841</v>
      </c>
      <c r="C260" t="s">
        <v>510</v>
      </c>
      <c r="D260">
        <v>3</v>
      </c>
      <c r="E260">
        <v>0</v>
      </c>
      <c r="F260" s="110">
        <v>2015</v>
      </c>
      <c r="G260">
        <v>108.8749</v>
      </c>
      <c r="H260">
        <v>31.885899999999999</v>
      </c>
      <c r="I260">
        <v>11.468</v>
      </c>
      <c r="J260" s="110">
        <v>2015</v>
      </c>
      <c r="K260">
        <v>50935</v>
      </c>
      <c r="L260">
        <v>5.7821999999999996</v>
      </c>
      <c r="M260" s="110">
        <v>2014</v>
      </c>
      <c r="N260">
        <v>18389</v>
      </c>
      <c r="O260">
        <v>8.9631000000000007</v>
      </c>
      <c r="P260" s="110">
        <v>2016</v>
      </c>
      <c r="Q260">
        <v>30596</v>
      </c>
      <c r="R260">
        <v>108.5685</v>
      </c>
      <c r="S260">
        <v>27.368400000000001</v>
      </c>
      <c r="T260">
        <v>9.3529999999999998</v>
      </c>
      <c r="U260">
        <v>48843</v>
      </c>
      <c r="V260">
        <v>4.7634999999999996</v>
      </c>
      <c r="W260">
        <v>16032</v>
      </c>
      <c r="X260">
        <v>7.7918000000000003</v>
      </c>
      <c r="Y260">
        <v>26628</v>
      </c>
      <c r="Z260">
        <v>108.3873</v>
      </c>
      <c r="AA260">
        <v>25.599</v>
      </c>
      <c r="AB260">
        <v>8.8429000000000002</v>
      </c>
      <c r="AC260">
        <v>47421</v>
      </c>
      <c r="AD260">
        <v>4.4134000000000002</v>
      </c>
      <c r="AE260">
        <v>15614</v>
      </c>
      <c r="AF260">
        <v>7.5991999999999997</v>
      </c>
      <c r="AG260">
        <v>24614</v>
      </c>
    </row>
    <row r="261" spans="1:33" x14ac:dyDescent="0.2">
      <c r="A261" s="113">
        <v>55660320</v>
      </c>
      <c r="B261" s="113" t="s">
        <v>239</v>
      </c>
      <c r="C261" t="s">
        <v>510</v>
      </c>
      <c r="D261">
        <v>1</v>
      </c>
      <c r="E261">
        <v>0</v>
      </c>
      <c r="F261" s="110">
        <v>2015</v>
      </c>
      <c r="G261">
        <v>52.346200000000003</v>
      </c>
      <c r="H261">
        <v>7.9142999999999999</v>
      </c>
      <c r="I261">
        <v>1.8759999999999999</v>
      </c>
      <c r="J261" s="110">
        <v>2015</v>
      </c>
      <c r="K261">
        <v>6694</v>
      </c>
      <c r="L261">
        <v>1.7208000000000001</v>
      </c>
      <c r="M261" s="110">
        <v>2014</v>
      </c>
      <c r="N261">
        <v>2085</v>
      </c>
      <c r="O261">
        <v>3.3283</v>
      </c>
      <c r="P261" s="110">
        <v>2016</v>
      </c>
      <c r="Q261">
        <v>4185</v>
      </c>
      <c r="R261">
        <v>52.014099999999999</v>
      </c>
      <c r="S261">
        <v>6.4142999999999999</v>
      </c>
      <c r="T261">
        <v>1.0117</v>
      </c>
      <c r="U261">
        <v>6425</v>
      </c>
      <c r="V261">
        <v>1.6236999999999999</v>
      </c>
      <c r="W261">
        <v>1274</v>
      </c>
      <c r="X261">
        <v>2.8159000000000001</v>
      </c>
      <c r="Y261">
        <v>3682</v>
      </c>
      <c r="Z261">
        <v>52.014099999999999</v>
      </c>
      <c r="AA261">
        <v>5.83</v>
      </c>
      <c r="AB261">
        <v>1.0201</v>
      </c>
      <c r="AC261">
        <v>6058</v>
      </c>
      <c r="AD261">
        <v>1.3464</v>
      </c>
      <c r="AE261">
        <v>1558</v>
      </c>
      <c r="AF261">
        <v>2.7833000000000001</v>
      </c>
      <c r="AG261">
        <v>3486</v>
      </c>
    </row>
    <row r="262" spans="1:33" x14ac:dyDescent="0.2">
      <c r="A262" s="113">
        <v>55660360</v>
      </c>
      <c r="B262" s="113" t="s">
        <v>240</v>
      </c>
      <c r="C262" t="s">
        <v>510</v>
      </c>
      <c r="D262">
        <v>1</v>
      </c>
      <c r="E262">
        <v>0</v>
      </c>
      <c r="F262" s="110">
        <v>2015</v>
      </c>
      <c r="G262">
        <v>35.254399999999997</v>
      </c>
      <c r="H262">
        <v>4.4105999999999996</v>
      </c>
      <c r="I262">
        <v>1.1916</v>
      </c>
      <c r="J262" s="110">
        <v>2015</v>
      </c>
      <c r="K262">
        <v>6721</v>
      </c>
      <c r="L262">
        <v>1.2412000000000001</v>
      </c>
      <c r="M262" s="110">
        <v>2014</v>
      </c>
      <c r="N262">
        <v>987</v>
      </c>
      <c r="O262">
        <v>1.4628000000000001</v>
      </c>
      <c r="P262" s="110">
        <v>2016</v>
      </c>
      <c r="Q262">
        <v>3744</v>
      </c>
      <c r="R262">
        <v>35.043399999999998</v>
      </c>
      <c r="S262">
        <v>3.6597</v>
      </c>
      <c r="T262">
        <v>0.96889999999999998</v>
      </c>
      <c r="U262">
        <v>6378</v>
      </c>
      <c r="V262">
        <v>0.94779999999999998</v>
      </c>
      <c r="W262">
        <v>859</v>
      </c>
      <c r="X262">
        <v>1.2768999999999999</v>
      </c>
      <c r="Y262">
        <v>3458</v>
      </c>
      <c r="Z262">
        <v>35.038200000000003</v>
      </c>
      <c r="AA262">
        <v>3.5379999999999998</v>
      </c>
      <c r="AB262">
        <v>0.90080000000000005</v>
      </c>
      <c r="AC262">
        <v>5999</v>
      </c>
      <c r="AD262">
        <v>0.88200000000000001</v>
      </c>
      <c r="AE262">
        <v>818</v>
      </c>
      <c r="AF262">
        <v>1.234</v>
      </c>
      <c r="AG262">
        <v>3146</v>
      </c>
    </row>
    <row r="263" spans="1:33" x14ac:dyDescent="0.2">
      <c r="A263">
        <v>55660400</v>
      </c>
      <c r="B263" s="110" t="s">
        <v>842</v>
      </c>
      <c r="C263" s="110" t="s">
        <v>510</v>
      </c>
      <c r="D263" s="110">
        <v>2</v>
      </c>
      <c r="E263" s="110">
        <v>0</v>
      </c>
      <c r="F263" s="110">
        <v>2015</v>
      </c>
      <c r="G263" s="111">
        <v>90.787099999999995</v>
      </c>
      <c r="H263" s="111">
        <v>18.0032</v>
      </c>
      <c r="I263" s="111">
        <v>5.4470999999999998</v>
      </c>
      <c r="J263" s="109">
        <v>2015</v>
      </c>
      <c r="K263" s="112">
        <v>22461</v>
      </c>
      <c r="L263" s="111">
        <v>3.6941999999999999</v>
      </c>
      <c r="M263" s="109">
        <v>2014</v>
      </c>
      <c r="N263" s="112">
        <v>9078</v>
      </c>
      <c r="O263" s="111">
        <v>6.7664</v>
      </c>
      <c r="P263" s="109">
        <v>2016</v>
      </c>
      <c r="Q263" s="112">
        <v>12400</v>
      </c>
      <c r="R263" s="111">
        <v>90.7059</v>
      </c>
      <c r="S263" s="111">
        <v>26.260899999999999</v>
      </c>
      <c r="T263" s="111">
        <v>7.6208</v>
      </c>
      <c r="U263" s="112">
        <v>22052</v>
      </c>
      <c r="V263" s="111">
        <v>10.9474</v>
      </c>
      <c r="W263" s="112">
        <v>9511</v>
      </c>
      <c r="X263" s="111">
        <v>5.7305000000000001</v>
      </c>
      <c r="Y263" s="112">
        <v>11589</v>
      </c>
      <c r="Z263" s="111">
        <v>90.706699999999998</v>
      </c>
      <c r="AA263" s="111">
        <v>26.369</v>
      </c>
      <c r="AB263" s="111">
        <v>14.339700000000001</v>
      </c>
      <c r="AC263" s="112">
        <v>21802</v>
      </c>
      <c r="AD263" s="111">
        <v>4.3662000000000001</v>
      </c>
      <c r="AE263" s="112">
        <v>9472</v>
      </c>
      <c r="AF263" s="111">
        <v>5.5339</v>
      </c>
      <c r="AG263" s="112">
        <v>11278</v>
      </c>
    </row>
    <row r="264" spans="1:33" x14ac:dyDescent="0.2">
      <c r="A264">
        <v>55660440</v>
      </c>
      <c r="B264" s="110" t="s">
        <v>243</v>
      </c>
      <c r="C264" s="110" t="s">
        <v>510</v>
      </c>
      <c r="D264" s="110">
        <v>1</v>
      </c>
      <c r="E264" s="110">
        <v>0</v>
      </c>
      <c r="F264" s="110">
        <v>2015</v>
      </c>
      <c r="G264" s="111">
        <v>73.444500000000005</v>
      </c>
      <c r="H264" s="111">
        <v>9.0840999999999994</v>
      </c>
      <c r="I264" s="111">
        <v>2.5528</v>
      </c>
      <c r="J264" s="109">
        <v>2015</v>
      </c>
      <c r="K264" s="112">
        <v>8559</v>
      </c>
      <c r="L264" s="111">
        <v>2.1427999999999998</v>
      </c>
      <c r="M264" s="109">
        <v>2014</v>
      </c>
      <c r="N264" s="112">
        <v>1278</v>
      </c>
      <c r="O264" s="111">
        <v>3.2799</v>
      </c>
      <c r="P264" s="109">
        <v>2016</v>
      </c>
      <c r="Q264" s="112">
        <v>5220</v>
      </c>
      <c r="R264" s="111">
        <v>73.256799999999998</v>
      </c>
      <c r="S264" s="111">
        <v>7.3634000000000004</v>
      </c>
      <c r="T264" s="111">
        <v>2.3062</v>
      </c>
      <c r="U264" s="112">
        <v>9045</v>
      </c>
      <c r="V264" s="111">
        <v>1.2868999999999999</v>
      </c>
      <c r="W264" s="112">
        <v>1333</v>
      </c>
      <c r="X264" s="111">
        <v>2.9771999999999998</v>
      </c>
      <c r="Y264" s="112">
        <v>5037</v>
      </c>
      <c r="Z264" s="111">
        <v>73.261099999999999</v>
      </c>
      <c r="AA264" s="111">
        <v>6.4776999999999996</v>
      </c>
      <c r="AB264" s="111">
        <v>1.5047999999999999</v>
      </c>
      <c r="AC264" s="112">
        <v>8575</v>
      </c>
      <c r="AD264" s="111">
        <v>1.2306999999999999</v>
      </c>
      <c r="AE264" s="112">
        <v>1411</v>
      </c>
      <c r="AF264" s="111">
        <v>2.9639000000000002</v>
      </c>
      <c r="AG264" s="112">
        <v>4643</v>
      </c>
    </row>
    <row r="265" spans="1:33" x14ac:dyDescent="0.2">
      <c r="A265">
        <v>55660480</v>
      </c>
      <c r="B265" s="110" t="s">
        <v>244</v>
      </c>
      <c r="C265" s="110" t="s">
        <v>510</v>
      </c>
      <c r="D265" s="110">
        <v>2</v>
      </c>
      <c r="E265" s="110">
        <v>0</v>
      </c>
      <c r="F265" s="110">
        <v>2015</v>
      </c>
      <c r="G265" s="111">
        <v>37.707599999999999</v>
      </c>
      <c r="H265" s="111">
        <v>9.4871999999999996</v>
      </c>
      <c r="I265" s="111">
        <v>2.9336000000000002</v>
      </c>
      <c r="J265" s="109">
        <v>2015</v>
      </c>
      <c r="K265" s="112">
        <v>14175</v>
      </c>
      <c r="L265" s="111">
        <v>1.5358000000000001</v>
      </c>
      <c r="M265" s="109">
        <v>2014</v>
      </c>
      <c r="N265" s="112">
        <v>3858</v>
      </c>
      <c r="O265" s="111">
        <v>3.5001000000000002</v>
      </c>
      <c r="P265" s="109">
        <v>2016</v>
      </c>
      <c r="Q265" s="112">
        <v>8061</v>
      </c>
      <c r="R265" s="111">
        <v>37.652500000000003</v>
      </c>
      <c r="S265" s="111">
        <v>12.164099999999999</v>
      </c>
      <c r="T265" s="111">
        <v>3.8025000000000002</v>
      </c>
      <c r="U265" s="112">
        <v>12974</v>
      </c>
      <c r="V265" s="111">
        <v>3.6808000000000001</v>
      </c>
      <c r="W265" s="112">
        <v>3654</v>
      </c>
      <c r="X265" s="111">
        <v>3.4483000000000001</v>
      </c>
      <c r="Y265" s="112">
        <v>6910</v>
      </c>
      <c r="Z265" s="111">
        <v>37.651899999999998</v>
      </c>
      <c r="AA265" s="111">
        <v>12.6509</v>
      </c>
      <c r="AB265" s="111">
        <v>3.7058</v>
      </c>
      <c r="AC265" s="112">
        <v>11594</v>
      </c>
      <c r="AD265" s="111">
        <v>4.0320999999999998</v>
      </c>
      <c r="AE265" s="112">
        <v>3258</v>
      </c>
      <c r="AF265" s="111">
        <v>3.5465</v>
      </c>
      <c r="AG265" s="112">
        <v>6140</v>
      </c>
    </row>
    <row r="266" spans="1:33" x14ac:dyDescent="0.2">
      <c r="A266">
        <v>55660520</v>
      </c>
      <c r="B266" s="110" t="s">
        <v>245</v>
      </c>
      <c r="C266" s="110" t="s">
        <v>510</v>
      </c>
      <c r="D266" s="110">
        <v>1</v>
      </c>
      <c r="E266" s="110">
        <v>0</v>
      </c>
      <c r="F266" s="110">
        <v>2015</v>
      </c>
      <c r="G266" s="111">
        <v>40.2849</v>
      </c>
      <c r="H266" s="111">
        <v>5.3604000000000003</v>
      </c>
      <c r="I266" s="111">
        <v>1.2516</v>
      </c>
      <c r="J266" s="109">
        <v>2015</v>
      </c>
      <c r="K266" s="112">
        <v>6461</v>
      </c>
      <c r="L266" s="111">
        <v>1.2546999999999999</v>
      </c>
      <c r="M266" s="109">
        <v>2014</v>
      </c>
      <c r="N266" s="112">
        <v>1001</v>
      </c>
      <c r="O266" s="111">
        <v>2.0019</v>
      </c>
      <c r="P266" s="109">
        <v>2016</v>
      </c>
      <c r="Q266" s="112">
        <v>3672</v>
      </c>
      <c r="R266" s="111">
        <v>40.2256</v>
      </c>
      <c r="S266" s="111">
        <v>4.9081000000000001</v>
      </c>
      <c r="T266" s="111">
        <v>0.89049999999999996</v>
      </c>
      <c r="U266" s="112">
        <v>6328</v>
      </c>
      <c r="V266" s="111">
        <v>1.2809999999999999</v>
      </c>
      <c r="W266" s="112">
        <v>988</v>
      </c>
      <c r="X266" s="111">
        <v>1.8580000000000001</v>
      </c>
      <c r="Y266" s="112">
        <v>3271</v>
      </c>
      <c r="Z266" s="111">
        <v>40.225700000000003</v>
      </c>
      <c r="AA266" s="111">
        <v>4.4851999999999999</v>
      </c>
      <c r="AB266" s="111">
        <v>0.86729999999999996</v>
      </c>
      <c r="AC266" s="112">
        <v>6177</v>
      </c>
      <c r="AD266" s="111">
        <v>0.95889999999999997</v>
      </c>
      <c r="AE266" s="112">
        <v>997</v>
      </c>
      <c r="AF266" s="111">
        <v>1.8373999999999999</v>
      </c>
      <c r="AG266" s="112">
        <v>3034</v>
      </c>
    </row>
    <row r="267" spans="1:33" x14ac:dyDescent="0.2">
      <c r="A267">
        <v>55660560</v>
      </c>
      <c r="B267" s="110" t="s">
        <v>246</v>
      </c>
      <c r="C267" s="110" t="s">
        <v>510</v>
      </c>
      <c r="D267" s="110">
        <v>2</v>
      </c>
      <c r="E267" s="110">
        <v>0</v>
      </c>
      <c r="F267" s="110">
        <v>2015</v>
      </c>
      <c r="G267" s="111">
        <v>40.595399999999998</v>
      </c>
      <c r="H267" s="111">
        <v>8.7127999999999997</v>
      </c>
      <c r="I267" s="111">
        <v>3.1265999999999998</v>
      </c>
      <c r="J267" s="109">
        <v>2015</v>
      </c>
      <c r="K267" s="112">
        <v>11815</v>
      </c>
      <c r="L267" s="111">
        <v>1.6887000000000001</v>
      </c>
      <c r="M267" s="109">
        <v>2014</v>
      </c>
      <c r="N267" s="112">
        <v>3784</v>
      </c>
      <c r="O267" s="111">
        <v>2.5186000000000002</v>
      </c>
      <c r="P267" s="109">
        <v>2016</v>
      </c>
      <c r="Q267" s="112">
        <v>7193</v>
      </c>
      <c r="R267" s="111">
        <v>40.608199999999997</v>
      </c>
      <c r="S267" s="111">
        <v>7.0258000000000003</v>
      </c>
      <c r="T267" s="111">
        <v>2.3237000000000001</v>
      </c>
      <c r="U267" s="112">
        <v>12351</v>
      </c>
      <c r="V267" s="111">
        <v>1.3737999999999999</v>
      </c>
      <c r="W267" s="112">
        <v>3301</v>
      </c>
      <c r="X267" s="111">
        <v>2.2235999999999998</v>
      </c>
      <c r="Y267" s="112">
        <v>6425</v>
      </c>
      <c r="Z267" s="111">
        <v>40.609099999999998</v>
      </c>
      <c r="AA267" s="111">
        <v>6.6779000000000002</v>
      </c>
      <c r="AB267" s="111">
        <v>2.1600999999999999</v>
      </c>
      <c r="AC267" s="112">
        <v>11783</v>
      </c>
      <c r="AD267" s="111">
        <v>1.2759</v>
      </c>
      <c r="AE267" s="112">
        <v>2209</v>
      </c>
      <c r="AF267" s="111">
        <v>2.2023000000000001</v>
      </c>
      <c r="AG267" s="112">
        <v>6082</v>
      </c>
    </row>
    <row r="268" spans="1:33" x14ac:dyDescent="0.2">
      <c r="A268">
        <v>55660600</v>
      </c>
      <c r="B268" s="110" t="s">
        <v>247</v>
      </c>
      <c r="C268" s="110" t="s">
        <v>510</v>
      </c>
      <c r="D268" s="110">
        <v>2</v>
      </c>
      <c r="E268" s="110">
        <v>0</v>
      </c>
      <c r="F268" s="110">
        <v>2015</v>
      </c>
      <c r="G268" s="111">
        <v>48.436599999999999</v>
      </c>
      <c r="H268" s="111">
        <v>9.43</v>
      </c>
      <c r="I268" s="111">
        <v>2.7507999999999999</v>
      </c>
      <c r="J268" s="109">
        <v>2015</v>
      </c>
      <c r="K268" s="112">
        <v>13743</v>
      </c>
      <c r="L268" s="111">
        <v>2.09</v>
      </c>
      <c r="M268" s="109">
        <v>2014</v>
      </c>
      <c r="N268" s="112">
        <v>3080</v>
      </c>
      <c r="O268" s="111">
        <v>3.1456</v>
      </c>
      <c r="P268" s="109">
        <v>2016</v>
      </c>
      <c r="Q268" s="112">
        <v>7859</v>
      </c>
      <c r="R268" s="111">
        <v>48.287999999999997</v>
      </c>
      <c r="S268" s="111">
        <v>8.0917999999999992</v>
      </c>
      <c r="T268" s="111">
        <v>2.0625</v>
      </c>
      <c r="U268" s="112">
        <v>13445</v>
      </c>
      <c r="V268" s="111">
        <v>1.6495</v>
      </c>
      <c r="W268" s="112">
        <v>2453</v>
      </c>
      <c r="X268" s="111">
        <v>2.7846000000000002</v>
      </c>
      <c r="Y268" s="112">
        <v>6982</v>
      </c>
      <c r="Z268" s="111">
        <v>48.286200000000001</v>
      </c>
      <c r="AA268" s="111">
        <v>7.694</v>
      </c>
      <c r="AB268" s="111">
        <v>1.9735</v>
      </c>
      <c r="AC268" s="112">
        <v>12473</v>
      </c>
      <c r="AD268" s="111">
        <v>1.4048</v>
      </c>
      <c r="AE268" s="112">
        <v>2442</v>
      </c>
      <c r="AF268" s="111">
        <v>2.7412999999999998</v>
      </c>
      <c r="AG268" s="112">
        <v>6191</v>
      </c>
    </row>
    <row r="269" spans="1:33" x14ac:dyDescent="0.2">
      <c r="A269">
        <v>55660640</v>
      </c>
      <c r="B269" s="110" t="s">
        <v>248</v>
      </c>
      <c r="C269" s="110" t="s">
        <v>510</v>
      </c>
      <c r="D269" s="110">
        <v>1</v>
      </c>
      <c r="E269" s="110">
        <v>0</v>
      </c>
      <c r="F269" s="110">
        <v>2015</v>
      </c>
      <c r="G269" s="111">
        <v>51.6023</v>
      </c>
      <c r="H269" s="111">
        <v>6.1974999999999998</v>
      </c>
      <c r="I269" s="111">
        <v>1.645</v>
      </c>
      <c r="J269" s="109">
        <v>2015</v>
      </c>
      <c r="K269" s="112">
        <v>9388</v>
      </c>
      <c r="L269" s="111">
        <v>1.9341999999999999</v>
      </c>
      <c r="M269" s="109">
        <v>2014</v>
      </c>
      <c r="N269" s="112">
        <v>2200</v>
      </c>
      <c r="O269" s="111">
        <v>1.8977999999999999</v>
      </c>
      <c r="P269" s="109">
        <v>2016</v>
      </c>
      <c r="Q269" s="112">
        <v>5246</v>
      </c>
      <c r="R269" s="111">
        <v>51.264600000000002</v>
      </c>
      <c r="S269" s="111">
        <v>5.2957000000000001</v>
      </c>
      <c r="T269" s="111">
        <v>1.2811999999999999</v>
      </c>
      <c r="U269" s="112">
        <v>9410</v>
      </c>
      <c r="V269" s="111">
        <v>1.5101</v>
      </c>
      <c r="W269" s="112">
        <v>1894</v>
      </c>
      <c r="X269" s="111">
        <v>1.7035</v>
      </c>
      <c r="Y269" s="112">
        <v>4775</v>
      </c>
      <c r="Z269" s="111">
        <v>51.262799999999999</v>
      </c>
      <c r="AA269" s="111">
        <v>5.1082000000000001</v>
      </c>
      <c r="AB269" s="111">
        <v>1.2421</v>
      </c>
      <c r="AC269" s="112">
        <v>9071</v>
      </c>
      <c r="AD269" s="111">
        <v>1.3998999999999999</v>
      </c>
      <c r="AE269" s="112">
        <v>1944</v>
      </c>
      <c r="AF269" s="111">
        <v>1.6698999999999999</v>
      </c>
      <c r="AG269" s="112">
        <v>4535</v>
      </c>
    </row>
    <row r="270" spans="1:33" x14ac:dyDescent="0.2">
      <c r="A270">
        <v>55660680</v>
      </c>
      <c r="B270" s="110" t="s">
        <v>843</v>
      </c>
      <c r="C270" s="110" t="s">
        <v>510</v>
      </c>
      <c r="D270" s="110">
        <v>2</v>
      </c>
      <c r="E270" s="110">
        <v>0</v>
      </c>
      <c r="F270" s="110">
        <v>2015</v>
      </c>
      <c r="G270" s="111">
        <v>105.6263</v>
      </c>
      <c r="H270" s="111">
        <v>18.769400000000001</v>
      </c>
      <c r="I270" s="111">
        <v>3.8130999999999999</v>
      </c>
      <c r="J270" s="109">
        <v>2015</v>
      </c>
      <c r="K270" s="112">
        <v>19599</v>
      </c>
      <c r="L270" s="111">
        <v>4.3528000000000002</v>
      </c>
      <c r="M270" s="109">
        <v>2014</v>
      </c>
      <c r="N270" s="112">
        <v>6417</v>
      </c>
      <c r="O270" s="111">
        <v>6.8743999999999996</v>
      </c>
      <c r="P270" s="109">
        <v>2016</v>
      </c>
      <c r="Q270" s="112">
        <v>10847</v>
      </c>
      <c r="R270" s="111">
        <v>105.54049999999999</v>
      </c>
      <c r="S270" s="111">
        <v>13.0806</v>
      </c>
      <c r="T270" s="111">
        <v>2.5238999999999998</v>
      </c>
      <c r="U270" s="112">
        <v>18879</v>
      </c>
      <c r="V270" s="111">
        <v>3.1869000000000001</v>
      </c>
      <c r="W270" s="112">
        <v>5402</v>
      </c>
      <c r="X270" s="111">
        <v>5.35</v>
      </c>
      <c r="Y270" s="112">
        <v>9371</v>
      </c>
      <c r="Z270" s="111">
        <v>105.53700000000001</v>
      </c>
      <c r="AA270" s="111">
        <v>12.571400000000001</v>
      </c>
      <c r="AB270" s="111">
        <v>2.4319999999999999</v>
      </c>
      <c r="AC270" s="112">
        <v>18176</v>
      </c>
      <c r="AD270" s="111">
        <v>3.0752999999999999</v>
      </c>
      <c r="AE270" s="112">
        <v>4847</v>
      </c>
      <c r="AF270" s="111">
        <v>5.1505000000000001</v>
      </c>
      <c r="AG270" s="112">
        <v>8598</v>
      </c>
    </row>
    <row r="271" spans="1:33" x14ac:dyDescent="0.2">
      <c r="A271">
        <v>55660720</v>
      </c>
      <c r="B271" s="110" t="s">
        <v>249</v>
      </c>
      <c r="C271" s="110" t="s">
        <v>510</v>
      </c>
      <c r="D271" s="110">
        <v>2</v>
      </c>
      <c r="E271" s="110">
        <v>0</v>
      </c>
      <c r="F271" s="110">
        <v>2015</v>
      </c>
      <c r="G271" s="111">
        <v>53.693199999999997</v>
      </c>
      <c r="H271" s="111">
        <v>9.0275999999999996</v>
      </c>
      <c r="I271" s="111">
        <v>2.6842000000000001</v>
      </c>
      <c r="J271" s="109">
        <v>2015</v>
      </c>
      <c r="K271" s="112">
        <v>11363</v>
      </c>
      <c r="L271" s="111">
        <v>2.0434999999999999</v>
      </c>
      <c r="M271" s="109">
        <v>2014</v>
      </c>
      <c r="N271" s="112">
        <v>2298</v>
      </c>
      <c r="O271" s="111">
        <v>3.2543000000000002</v>
      </c>
      <c r="P271" s="109">
        <v>2016</v>
      </c>
      <c r="Q271" s="112">
        <v>6906</v>
      </c>
      <c r="R271" s="111">
        <v>53.484099999999998</v>
      </c>
      <c r="S271" s="111">
        <v>7.1645000000000003</v>
      </c>
      <c r="T271" s="111">
        <v>2.1299000000000001</v>
      </c>
      <c r="U271" s="112">
        <v>11618</v>
      </c>
      <c r="V271" s="111">
        <v>1.3407</v>
      </c>
      <c r="W271" s="112">
        <v>2112</v>
      </c>
      <c r="X271" s="111">
        <v>2.7395</v>
      </c>
      <c r="Y271" s="112">
        <v>6046</v>
      </c>
      <c r="Z271" s="111">
        <v>53.4831</v>
      </c>
      <c r="AA271" s="111">
        <v>6.6657000000000002</v>
      </c>
      <c r="AB271" s="111">
        <v>1.9283999999999999</v>
      </c>
      <c r="AC271" s="112">
        <v>10869</v>
      </c>
      <c r="AD271" s="111">
        <v>1.1432</v>
      </c>
      <c r="AE271" s="112">
        <v>2066</v>
      </c>
      <c r="AF271" s="111">
        <v>2.6741999999999999</v>
      </c>
      <c r="AG271" s="112">
        <v>5708</v>
      </c>
    </row>
    <row r="272" spans="1:33" x14ac:dyDescent="0.2">
      <c r="A272">
        <v>55660760</v>
      </c>
      <c r="B272" s="110" t="s">
        <v>844</v>
      </c>
      <c r="C272" s="110" t="s">
        <v>510</v>
      </c>
      <c r="D272" s="110">
        <v>4</v>
      </c>
      <c r="E272" s="110">
        <v>0</v>
      </c>
      <c r="F272" s="110">
        <v>2015</v>
      </c>
      <c r="G272" s="111">
        <v>145.00030000000001</v>
      </c>
      <c r="H272" s="111">
        <v>41.097200000000001</v>
      </c>
      <c r="I272" s="111">
        <v>12.297000000000001</v>
      </c>
      <c r="J272" s="109">
        <v>2015</v>
      </c>
      <c r="K272" s="112">
        <v>74852</v>
      </c>
      <c r="L272" s="111">
        <v>7.0982000000000003</v>
      </c>
      <c r="M272" s="109">
        <v>2014</v>
      </c>
      <c r="N272" s="112">
        <v>27482</v>
      </c>
      <c r="O272" s="111">
        <v>12.1448</v>
      </c>
      <c r="P272" s="109">
        <v>2016</v>
      </c>
      <c r="Q272" s="112">
        <v>40933</v>
      </c>
      <c r="R272" s="111">
        <v>145.16239999999999</v>
      </c>
      <c r="S272" s="111">
        <v>36.777999999999999</v>
      </c>
      <c r="T272" s="111">
        <v>9.8120999999999992</v>
      </c>
      <c r="U272" s="112">
        <v>75886</v>
      </c>
      <c r="V272" s="111">
        <v>6.8367000000000004</v>
      </c>
      <c r="W272" s="112">
        <v>22586</v>
      </c>
      <c r="X272" s="111">
        <v>11.1569</v>
      </c>
      <c r="Y272" s="112">
        <v>38169</v>
      </c>
      <c r="Z272" s="111">
        <v>145.12979999999999</v>
      </c>
      <c r="AA272" s="111">
        <v>34.7851</v>
      </c>
      <c r="AB272" s="111">
        <v>9.5</v>
      </c>
      <c r="AC272" s="112">
        <v>74587</v>
      </c>
      <c r="AD272" s="111">
        <v>5.5416999999999996</v>
      </c>
      <c r="AE272" s="112">
        <v>23909</v>
      </c>
      <c r="AF272" s="111">
        <v>11.0101</v>
      </c>
      <c r="AG272" s="112">
        <v>36217</v>
      </c>
    </row>
    <row r="273" spans="1:33" x14ac:dyDescent="0.2">
      <c r="A273">
        <v>55660800</v>
      </c>
      <c r="B273" s="110" t="s">
        <v>251</v>
      </c>
      <c r="C273" s="110" t="s">
        <v>510</v>
      </c>
      <c r="D273" s="110">
        <v>1</v>
      </c>
      <c r="E273" s="110">
        <v>0</v>
      </c>
      <c r="F273" s="110">
        <v>2015</v>
      </c>
      <c r="G273" s="111">
        <v>59.025399999999998</v>
      </c>
      <c r="H273" s="111">
        <v>6.9561000000000002</v>
      </c>
      <c r="I273" s="111">
        <v>1.3127</v>
      </c>
      <c r="J273" s="109">
        <v>2015</v>
      </c>
      <c r="K273" s="112">
        <v>7191</v>
      </c>
      <c r="L273" s="111">
        <v>1.5954999999999999</v>
      </c>
      <c r="M273" s="109">
        <v>2014</v>
      </c>
      <c r="N273" s="112">
        <v>1981</v>
      </c>
      <c r="O273" s="111">
        <v>2.9742000000000002</v>
      </c>
      <c r="P273" s="109">
        <v>2016</v>
      </c>
      <c r="Q273" s="112">
        <v>4295</v>
      </c>
      <c r="R273" s="111">
        <v>58.974800000000002</v>
      </c>
      <c r="S273" s="111">
        <v>4.5411999999999999</v>
      </c>
      <c r="T273" s="111">
        <v>0.8498</v>
      </c>
      <c r="U273" s="112">
        <v>6382</v>
      </c>
      <c r="V273" s="111">
        <v>1.0911</v>
      </c>
      <c r="W273" s="112">
        <v>1148</v>
      </c>
      <c r="X273" s="111">
        <v>2.2389000000000001</v>
      </c>
      <c r="Y273" s="112">
        <v>3264</v>
      </c>
      <c r="Z273" s="111">
        <v>58.990099999999998</v>
      </c>
      <c r="AA273" s="111">
        <v>4.3731999999999998</v>
      </c>
      <c r="AB273" s="111">
        <v>0.74739999999999995</v>
      </c>
      <c r="AC273" s="112">
        <v>5633</v>
      </c>
      <c r="AD273" s="111">
        <v>0.95140000000000002</v>
      </c>
      <c r="AE273" s="112">
        <v>831</v>
      </c>
      <c r="AF273" s="111">
        <v>2.2288000000000001</v>
      </c>
      <c r="AG273" s="112">
        <v>2831</v>
      </c>
    </row>
    <row r="274" spans="1:33" x14ac:dyDescent="0.2">
      <c r="A274">
        <v>55660840</v>
      </c>
      <c r="B274" s="110" t="s">
        <v>845</v>
      </c>
      <c r="C274" s="110" t="s">
        <v>510</v>
      </c>
      <c r="D274" s="110">
        <v>3</v>
      </c>
      <c r="E274" s="110">
        <v>0</v>
      </c>
      <c r="F274" s="110">
        <v>2015</v>
      </c>
      <c r="G274" s="111">
        <v>111.67310000000001</v>
      </c>
      <c r="H274" s="111">
        <v>19.975300000000001</v>
      </c>
      <c r="I274" s="111">
        <v>5.7112999999999996</v>
      </c>
      <c r="J274" s="109">
        <v>2015</v>
      </c>
      <c r="K274" s="112">
        <v>33682</v>
      </c>
      <c r="L274" s="111">
        <v>4.2369000000000003</v>
      </c>
      <c r="M274" s="109">
        <v>2014</v>
      </c>
      <c r="N274" s="112">
        <v>10181</v>
      </c>
      <c r="O274" s="111">
        <v>7.0495000000000001</v>
      </c>
      <c r="P274" s="109">
        <v>2016</v>
      </c>
      <c r="Q274" s="112">
        <v>18462</v>
      </c>
      <c r="R274" s="111">
        <v>111.42870000000001</v>
      </c>
      <c r="S274" s="111">
        <v>17.422599999999999</v>
      </c>
      <c r="T274" s="111">
        <v>4.4303999999999997</v>
      </c>
      <c r="U274" s="112">
        <v>33955</v>
      </c>
      <c r="V274" s="111">
        <v>3.2421000000000002</v>
      </c>
      <c r="W274" s="112">
        <v>8877</v>
      </c>
      <c r="X274" s="111">
        <v>6.3285</v>
      </c>
      <c r="Y274" s="112">
        <v>17332</v>
      </c>
      <c r="Z274" s="111">
        <v>111.4289</v>
      </c>
      <c r="AA274" s="111">
        <v>16.814699999999998</v>
      </c>
      <c r="AB274" s="111">
        <v>4.3148</v>
      </c>
      <c r="AC274" s="112">
        <v>33268</v>
      </c>
      <c r="AD274" s="111">
        <v>3.0531000000000001</v>
      </c>
      <c r="AE274" s="112">
        <v>9268</v>
      </c>
      <c r="AF274" s="111">
        <v>6.2576000000000001</v>
      </c>
      <c r="AG274" s="112">
        <v>16215</v>
      </c>
    </row>
    <row r="275" spans="1:33" x14ac:dyDescent="0.2">
      <c r="A275">
        <v>55660880</v>
      </c>
      <c r="B275" s="110" t="s">
        <v>846</v>
      </c>
      <c r="C275" s="110" t="s">
        <v>510</v>
      </c>
      <c r="D275" s="110">
        <v>1</v>
      </c>
      <c r="E275" s="110">
        <v>0</v>
      </c>
      <c r="F275" s="110">
        <v>2015</v>
      </c>
      <c r="G275" s="111">
        <v>70.485500000000002</v>
      </c>
      <c r="H275" s="111">
        <v>9.9662000000000006</v>
      </c>
      <c r="I275" s="111">
        <v>2.4620000000000002</v>
      </c>
      <c r="J275" s="109">
        <v>2015</v>
      </c>
      <c r="K275" s="112">
        <v>9062</v>
      </c>
      <c r="L275" s="111">
        <v>1.9917</v>
      </c>
      <c r="M275" s="109">
        <v>2014</v>
      </c>
      <c r="N275" s="112">
        <v>3629</v>
      </c>
      <c r="O275" s="111">
        <v>3.9628999999999999</v>
      </c>
      <c r="P275" s="109">
        <v>2016</v>
      </c>
      <c r="Q275" s="112">
        <v>5949</v>
      </c>
      <c r="R275" s="111">
        <v>70.367900000000006</v>
      </c>
      <c r="S275" s="111">
        <v>9.2460000000000004</v>
      </c>
      <c r="T275" s="111">
        <v>2.3052000000000001</v>
      </c>
      <c r="U275" s="112">
        <v>9373</v>
      </c>
      <c r="V275" s="111">
        <v>1.6757</v>
      </c>
      <c r="W275" s="112">
        <v>1787</v>
      </c>
      <c r="X275" s="111">
        <v>4.0903999999999998</v>
      </c>
      <c r="Y275" s="112">
        <v>5390</v>
      </c>
      <c r="Z275" s="111">
        <v>70.312200000000004</v>
      </c>
      <c r="AA275" s="111">
        <v>9.0932999999999993</v>
      </c>
      <c r="AB275" s="111">
        <v>2.2448999999999999</v>
      </c>
      <c r="AC275" s="112">
        <v>9159</v>
      </c>
      <c r="AD275" s="111">
        <v>1.6485000000000001</v>
      </c>
      <c r="AE275" s="112">
        <v>1744</v>
      </c>
      <c r="AF275" s="111">
        <v>4.0843999999999996</v>
      </c>
      <c r="AG275" s="112">
        <v>5163</v>
      </c>
    </row>
    <row r="276" spans="1:33" x14ac:dyDescent="0.2">
      <c r="A276">
        <v>55660920</v>
      </c>
      <c r="B276" s="110" t="s">
        <v>252</v>
      </c>
      <c r="C276" s="110" t="s">
        <v>510</v>
      </c>
      <c r="D276" s="110">
        <v>2</v>
      </c>
      <c r="E276" s="110">
        <v>0</v>
      </c>
      <c r="F276" s="110">
        <v>2015</v>
      </c>
      <c r="G276" s="111">
        <v>85.831999999999994</v>
      </c>
      <c r="H276" s="111">
        <v>12.336</v>
      </c>
      <c r="I276" s="111">
        <v>2.7930999999999999</v>
      </c>
      <c r="J276" s="109">
        <v>2015</v>
      </c>
      <c r="K276" s="112">
        <v>11178</v>
      </c>
      <c r="L276" s="111">
        <v>3.1356999999999999</v>
      </c>
      <c r="M276" s="109">
        <v>2014</v>
      </c>
      <c r="N276" s="112">
        <v>2906</v>
      </c>
      <c r="O276" s="111">
        <v>4.8933999999999997</v>
      </c>
      <c r="P276" s="109">
        <v>2016</v>
      </c>
      <c r="Q276" s="112">
        <v>6914</v>
      </c>
      <c r="R276" s="111">
        <v>85.784099999999995</v>
      </c>
      <c r="S276" s="111">
        <v>10.976100000000001</v>
      </c>
      <c r="T276" s="111">
        <v>2.2724000000000002</v>
      </c>
      <c r="U276" s="112">
        <v>11271</v>
      </c>
      <c r="V276" s="111">
        <v>2.6072000000000002</v>
      </c>
      <c r="W276" s="112">
        <v>1983</v>
      </c>
      <c r="X276" s="111">
        <v>4.7000999999999999</v>
      </c>
      <c r="Y276" s="112">
        <v>6122</v>
      </c>
      <c r="Z276" s="111">
        <v>85.783600000000007</v>
      </c>
      <c r="AA276" s="111">
        <v>10.7956</v>
      </c>
      <c r="AB276" s="111">
        <v>2.1602999999999999</v>
      </c>
      <c r="AC276" s="112">
        <v>10635</v>
      </c>
      <c r="AD276" s="111">
        <v>2.4081999999999999</v>
      </c>
      <c r="AE276" s="112">
        <v>2971</v>
      </c>
      <c r="AF276" s="111">
        <v>4.6912000000000003</v>
      </c>
      <c r="AG276" s="112">
        <v>5469</v>
      </c>
    </row>
    <row r="277" spans="1:33" x14ac:dyDescent="0.2">
      <c r="A277">
        <v>55660960</v>
      </c>
      <c r="B277" s="110" t="s">
        <v>253</v>
      </c>
      <c r="C277" s="110" t="s">
        <v>510</v>
      </c>
      <c r="D277" s="110">
        <v>1</v>
      </c>
      <c r="E277" s="110">
        <v>0</v>
      </c>
      <c r="F277" s="110">
        <v>2015</v>
      </c>
      <c r="G277" s="111">
        <v>57.688899999999997</v>
      </c>
      <c r="H277" s="111">
        <v>7.5484999999999998</v>
      </c>
      <c r="I277" s="111">
        <v>1.4946999999999999</v>
      </c>
      <c r="J277" s="109">
        <v>2015</v>
      </c>
      <c r="K277" s="112">
        <v>8102</v>
      </c>
      <c r="L277" s="111">
        <v>2.2090999999999998</v>
      </c>
      <c r="M277" s="109">
        <v>2014</v>
      </c>
      <c r="N277" s="112">
        <v>1965</v>
      </c>
      <c r="O277" s="111">
        <v>2.7229999999999999</v>
      </c>
      <c r="P277" s="109">
        <v>2016</v>
      </c>
      <c r="Q277" s="112">
        <v>4496</v>
      </c>
      <c r="R277" s="111">
        <v>57.518900000000002</v>
      </c>
      <c r="S277" s="111">
        <v>6.2656000000000001</v>
      </c>
      <c r="T277" s="111">
        <v>1.0341</v>
      </c>
      <c r="U277" s="112">
        <v>7649</v>
      </c>
      <c r="V277" s="111">
        <v>1.6016999999999999</v>
      </c>
      <c r="W277" s="112">
        <v>1379</v>
      </c>
      <c r="X277" s="111">
        <v>2.4003999999999999</v>
      </c>
      <c r="Y277" s="112">
        <v>3894</v>
      </c>
      <c r="Z277" s="111">
        <v>57.518000000000001</v>
      </c>
      <c r="AA277" s="111">
        <v>5.9912999999999998</v>
      </c>
      <c r="AB277" s="111">
        <v>0.98429999999999995</v>
      </c>
      <c r="AC277" s="112">
        <v>7216</v>
      </c>
      <c r="AD277" s="111">
        <v>1.5677000000000001</v>
      </c>
      <c r="AE277" s="112">
        <v>1447</v>
      </c>
      <c r="AF277" s="111">
        <v>2.3641999999999999</v>
      </c>
      <c r="AG277" s="112">
        <v>3514</v>
      </c>
    </row>
    <row r="278" spans="1:33" x14ac:dyDescent="0.2">
      <c r="A278">
        <v>55700000</v>
      </c>
      <c r="B278" s="110" t="s">
        <v>529</v>
      </c>
      <c r="C278" s="110" t="s">
        <v>700</v>
      </c>
      <c r="D278" s="110">
        <v>0</v>
      </c>
      <c r="E278" s="110">
        <v>3</v>
      </c>
      <c r="F278" s="110">
        <v>2015</v>
      </c>
      <c r="G278" s="111">
        <v>1319.4146000000001</v>
      </c>
      <c r="H278" s="111">
        <v>192.3647</v>
      </c>
      <c r="I278" s="111">
        <v>44.233499999999999</v>
      </c>
      <c r="J278" s="109">
        <v>2015</v>
      </c>
      <c r="K278" s="112">
        <v>277431</v>
      </c>
      <c r="L278" s="111">
        <v>45.666200000000003</v>
      </c>
      <c r="M278" s="109">
        <v>2014</v>
      </c>
      <c r="N278" s="112">
        <v>84996</v>
      </c>
      <c r="O278" s="111">
        <v>69.583200000000005</v>
      </c>
      <c r="P278" s="109">
        <v>2016</v>
      </c>
      <c r="Q278" s="112">
        <v>159920</v>
      </c>
      <c r="R278" s="111">
        <v>1317.0486000000001</v>
      </c>
      <c r="S278" s="111">
        <v>168.49610000000001</v>
      </c>
      <c r="T278" s="111">
        <v>37.349499999999999</v>
      </c>
      <c r="U278" s="112">
        <v>280443</v>
      </c>
      <c r="V278" s="111">
        <v>40.217500000000001</v>
      </c>
      <c r="W278" s="112">
        <v>81595</v>
      </c>
      <c r="X278" s="111">
        <v>61.926699999999997</v>
      </c>
      <c r="Y278" s="112">
        <v>146261</v>
      </c>
      <c r="Z278" s="111">
        <v>1315.6179</v>
      </c>
      <c r="AA278" s="111">
        <v>156.70330000000001</v>
      </c>
      <c r="AB278" s="111">
        <v>34.757899999999999</v>
      </c>
      <c r="AC278" s="112">
        <v>272534</v>
      </c>
      <c r="AD278" s="111">
        <v>35.743699999999997</v>
      </c>
      <c r="AE278" s="112">
        <v>80782</v>
      </c>
      <c r="AF278" s="111">
        <v>59.361199999999997</v>
      </c>
      <c r="AG278" s="112">
        <v>138506</v>
      </c>
    </row>
    <row r="279" spans="1:33" x14ac:dyDescent="0.2">
      <c r="A279">
        <v>55700040</v>
      </c>
      <c r="B279" s="110" t="s">
        <v>847</v>
      </c>
      <c r="C279" s="110" t="s">
        <v>510</v>
      </c>
      <c r="D279" s="110">
        <v>3</v>
      </c>
      <c r="E279" s="110">
        <v>0</v>
      </c>
      <c r="F279" s="110">
        <v>2015</v>
      </c>
      <c r="G279" s="111">
        <v>123.1251</v>
      </c>
      <c r="H279" s="111">
        <v>26.2944</v>
      </c>
      <c r="I279" s="111">
        <v>7.2548000000000004</v>
      </c>
      <c r="J279" s="109">
        <v>2015</v>
      </c>
      <c r="K279" s="112">
        <v>52287</v>
      </c>
      <c r="L279" s="111">
        <v>5.8041</v>
      </c>
      <c r="M279" s="109">
        <v>2014</v>
      </c>
      <c r="N279" s="112">
        <v>14245</v>
      </c>
      <c r="O279" s="111">
        <v>7.84</v>
      </c>
      <c r="P279" s="109">
        <v>2016</v>
      </c>
      <c r="Q279" s="112">
        <v>27793</v>
      </c>
      <c r="R279" s="111">
        <v>123.1328</v>
      </c>
      <c r="S279" s="111">
        <v>24.921199999999999</v>
      </c>
      <c r="T279" s="111">
        <v>6.7560000000000002</v>
      </c>
      <c r="U279" s="112">
        <v>55631</v>
      </c>
      <c r="V279" s="111">
        <v>5.3685999999999998</v>
      </c>
      <c r="W279" s="112">
        <v>15862</v>
      </c>
      <c r="X279" s="111">
        <v>7.1220999999999997</v>
      </c>
      <c r="Y279" s="112">
        <v>27152</v>
      </c>
      <c r="Z279" s="111">
        <v>123.13330000000001</v>
      </c>
      <c r="AA279" s="111">
        <v>24.3993</v>
      </c>
      <c r="AB279" s="111">
        <v>6.5537999999999998</v>
      </c>
      <c r="AC279" s="112">
        <v>55785</v>
      </c>
      <c r="AD279" s="111">
        <v>5.1557000000000004</v>
      </c>
      <c r="AE279" s="112">
        <v>17197</v>
      </c>
      <c r="AF279" s="111">
        <v>7.0579999999999998</v>
      </c>
      <c r="AG279" s="112">
        <v>26301</v>
      </c>
    </row>
    <row r="280" spans="1:33" x14ac:dyDescent="0.2">
      <c r="A280">
        <v>55700080</v>
      </c>
      <c r="B280" s="110" t="s">
        <v>848</v>
      </c>
      <c r="C280" s="110" t="s">
        <v>510</v>
      </c>
      <c r="D280" s="110">
        <v>3</v>
      </c>
      <c r="E280" s="110">
        <v>0</v>
      </c>
      <c r="F280" s="110">
        <v>2015</v>
      </c>
      <c r="G280" s="111">
        <v>111.4564</v>
      </c>
      <c r="H280" s="111">
        <v>21.596900000000002</v>
      </c>
      <c r="I280" s="111">
        <v>5.6677999999999997</v>
      </c>
      <c r="J280" s="109">
        <v>2015</v>
      </c>
      <c r="K280" s="112">
        <v>36560</v>
      </c>
      <c r="L280" s="111">
        <v>5.0781999999999998</v>
      </c>
      <c r="M280" s="109">
        <v>2014</v>
      </c>
      <c r="N280" s="112">
        <v>14573</v>
      </c>
      <c r="O280" s="111">
        <v>7.4526000000000003</v>
      </c>
      <c r="P280" s="109">
        <v>2016</v>
      </c>
      <c r="Q280" s="112">
        <v>21489</v>
      </c>
      <c r="R280" s="111">
        <v>111.3865</v>
      </c>
      <c r="S280" s="111">
        <v>19.541699999999999</v>
      </c>
      <c r="T280" s="111">
        <v>5.0430999999999999</v>
      </c>
      <c r="U280" s="112">
        <v>37916</v>
      </c>
      <c r="V280" s="111">
        <v>4.1372</v>
      </c>
      <c r="W280" s="112">
        <v>13540</v>
      </c>
      <c r="X280" s="111">
        <v>6.7317999999999998</v>
      </c>
      <c r="Y280" s="112">
        <v>20422</v>
      </c>
      <c r="Z280" s="111">
        <v>111.3683</v>
      </c>
      <c r="AA280" s="111">
        <v>18.998899999999999</v>
      </c>
      <c r="AB280" s="111">
        <v>5.0345000000000004</v>
      </c>
      <c r="AC280" s="112">
        <v>38166</v>
      </c>
      <c r="AD280" s="111">
        <v>3.9765999999999999</v>
      </c>
      <c r="AE280" s="112">
        <v>13987</v>
      </c>
      <c r="AF280" s="111">
        <v>6.4650999999999996</v>
      </c>
      <c r="AG280" s="112">
        <v>20056</v>
      </c>
    </row>
    <row r="281" spans="1:33" x14ac:dyDescent="0.2">
      <c r="A281">
        <v>55700120</v>
      </c>
      <c r="B281" s="110" t="s">
        <v>113</v>
      </c>
      <c r="C281" s="110" t="s">
        <v>510</v>
      </c>
      <c r="D281" s="110">
        <v>1</v>
      </c>
      <c r="E281" s="110">
        <v>0</v>
      </c>
      <c r="F281" s="110">
        <v>2015</v>
      </c>
      <c r="G281" s="111">
        <v>31.354099999999999</v>
      </c>
      <c r="H281" s="111">
        <v>5.1913</v>
      </c>
      <c r="I281" s="111">
        <v>0.95399999999999996</v>
      </c>
      <c r="J281" s="109">
        <v>2015</v>
      </c>
      <c r="K281" s="112">
        <v>6380</v>
      </c>
      <c r="L281" s="111">
        <v>1.6949000000000001</v>
      </c>
      <c r="M281" s="109">
        <v>2014</v>
      </c>
      <c r="N281" s="112">
        <v>2104</v>
      </c>
      <c r="O281" s="111">
        <v>1.9007000000000001</v>
      </c>
      <c r="P281" s="109">
        <v>2016</v>
      </c>
      <c r="Q281" s="112">
        <v>3709</v>
      </c>
      <c r="R281" s="111">
        <v>31.353400000000001</v>
      </c>
      <c r="S281" s="111">
        <v>4.7205000000000004</v>
      </c>
      <c r="T281" s="111">
        <v>0.81850000000000001</v>
      </c>
      <c r="U281" s="112">
        <v>6194</v>
      </c>
      <c r="V281" s="111">
        <v>1.5807</v>
      </c>
      <c r="W281" s="112">
        <v>2975</v>
      </c>
      <c r="X281" s="111">
        <v>1.7206999999999999</v>
      </c>
      <c r="Y281" s="112">
        <v>3281</v>
      </c>
      <c r="Z281" s="111">
        <v>31.171600000000002</v>
      </c>
      <c r="AA281" s="111">
        <v>3.0337000000000001</v>
      </c>
      <c r="AB281" s="111">
        <v>0.49840000000000001</v>
      </c>
      <c r="AC281" s="112">
        <v>5800</v>
      </c>
      <c r="AD281" s="111">
        <v>0.80469999999999997</v>
      </c>
      <c r="AE281" s="112">
        <v>1306</v>
      </c>
      <c r="AF281" s="111">
        <v>1.4331</v>
      </c>
      <c r="AG281" s="112">
        <v>2986</v>
      </c>
    </row>
    <row r="282" spans="1:33" x14ac:dyDescent="0.2">
      <c r="A282">
        <v>55700160</v>
      </c>
      <c r="B282" s="110" t="s">
        <v>849</v>
      </c>
      <c r="C282" s="110" t="s">
        <v>510</v>
      </c>
      <c r="D282" s="110">
        <v>2</v>
      </c>
      <c r="E282" s="110">
        <v>0</v>
      </c>
      <c r="F282" s="110">
        <v>2015</v>
      </c>
      <c r="G282" s="111">
        <v>106.6031</v>
      </c>
      <c r="H282" s="111">
        <v>11.730700000000001</v>
      </c>
      <c r="I282" s="111">
        <v>2.6979000000000002</v>
      </c>
      <c r="J282" s="109">
        <v>2015</v>
      </c>
      <c r="K282" s="112">
        <v>15542</v>
      </c>
      <c r="L282" s="111">
        <v>2.7961999999999998</v>
      </c>
      <c r="M282" s="109">
        <v>2014</v>
      </c>
      <c r="N282" s="112">
        <v>2207</v>
      </c>
      <c r="O282" s="111">
        <v>4.8453999999999997</v>
      </c>
      <c r="P282" s="109">
        <v>2016</v>
      </c>
      <c r="Q282" s="112">
        <v>9041</v>
      </c>
      <c r="R282" s="111">
        <v>106.41930000000001</v>
      </c>
      <c r="S282" s="111">
        <v>10.3101</v>
      </c>
      <c r="T282" s="111">
        <v>2.0015000000000001</v>
      </c>
      <c r="U282" s="112">
        <v>14395</v>
      </c>
      <c r="V282" s="111">
        <v>2.3730000000000002</v>
      </c>
      <c r="W282" s="112">
        <v>2037</v>
      </c>
      <c r="X282" s="111">
        <v>4.5702999999999996</v>
      </c>
      <c r="Y282" s="112">
        <v>7515</v>
      </c>
      <c r="Z282" s="111">
        <v>106.3939</v>
      </c>
      <c r="AA282" s="111">
        <v>9.7970000000000006</v>
      </c>
      <c r="AB282" s="111">
        <v>1.8111999999999999</v>
      </c>
      <c r="AC282" s="112">
        <v>13298</v>
      </c>
      <c r="AD282" s="111">
        <v>2.3412999999999999</v>
      </c>
      <c r="AE282" s="112">
        <v>1819</v>
      </c>
      <c r="AF282" s="111">
        <v>4.5086000000000004</v>
      </c>
      <c r="AG282" s="112">
        <v>6815</v>
      </c>
    </row>
    <row r="283" spans="1:33" x14ac:dyDescent="0.2">
      <c r="A283">
        <v>55700200</v>
      </c>
      <c r="B283" s="110" t="s">
        <v>850</v>
      </c>
      <c r="C283" s="110" t="s">
        <v>510</v>
      </c>
      <c r="D283" s="110">
        <v>2</v>
      </c>
      <c r="E283" s="110">
        <v>0</v>
      </c>
      <c r="F283" s="110">
        <v>2015</v>
      </c>
      <c r="G283" s="111">
        <v>125.56229999999999</v>
      </c>
      <c r="H283" s="111">
        <v>16.792400000000001</v>
      </c>
      <c r="I283" s="111">
        <v>3.7334000000000001</v>
      </c>
      <c r="J283" s="109">
        <v>2015</v>
      </c>
      <c r="K283" s="112">
        <v>20037</v>
      </c>
      <c r="L283" s="111">
        <v>4.1416000000000004</v>
      </c>
      <c r="M283" s="109">
        <v>2014</v>
      </c>
      <c r="N283" s="112">
        <v>5464</v>
      </c>
      <c r="O283" s="111">
        <v>5.8403</v>
      </c>
      <c r="P283" s="109">
        <v>2016</v>
      </c>
      <c r="Q283" s="112">
        <v>11856</v>
      </c>
      <c r="R283" s="111">
        <v>125.12179999999999</v>
      </c>
      <c r="S283" s="111">
        <v>14.499000000000001</v>
      </c>
      <c r="T283" s="111">
        <v>3.2642000000000002</v>
      </c>
      <c r="U283" s="112">
        <v>20742</v>
      </c>
      <c r="V283" s="111">
        <v>4.0313999999999997</v>
      </c>
      <c r="W283" s="112">
        <v>5213</v>
      </c>
      <c r="X283" s="111">
        <v>5.3193999999999999</v>
      </c>
      <c r="Y283" s="112">
        <v>11327</v>
      </c>
      <c r="Z283" s="111">
        <v>125.0934</v>
      </c>
      <c r="AA283" s="111">
        <v>14.1028</v>
      </c>
      <c r="AB283" s="111">
        <v>3.1642999999999999</v>
      </c>
      <c r="AC283" s="112">
        <v>20552</v>
      </c>
      <c r="AD283" s="111">
        <v>3.7330999999999999</v>
      </c>
      <c r="AE283" s="112">
        <v>4864</v>
      </c>
      <c r="AF283" s="111">
        <v>5.2739000000000003</v>
      </c>
      <c r="AG283" s="112">
        <v>10843</v>
      </c>
    </row>
    <row r="284" spans="1:33" x14ac:dyDescent="0.2">
      <c r="A284">
        <v>55700240</v>
      </c>
      <c r="B284" s="110" t="s">
        <v>165</v>
      </c>
      <c r="C284" s="110" t="s">
        <v>510</v>
      </c>
      <c r="D284" s="110">
        <v>1</v>
      </c>
      <c r="E284" s="110">
        <v>0</v>
      </c>
      <c r="F284" s="110">
        <v>2015</v>
      </c>
      <c r="G284" s="111">
        <v>69.123400000000004</v>
      </c>
      <c r="H284" s="111">
        <v>7.9177999999999997</v>
      </c>
      <c r="I284" s="111">
        <v>1.5378000000000001</v>
      </c>
      <c r="J284" s="109">
        <v>2015</v>
      </c>
      <c r="K284" s="112">
        <v>9583</v>
      </c>
      <c r="L284" s="111">
        <v>1.8122</v>
      </c>
      <c r="M284" s="109">
        <v>2014</v>
      </c>
      <c r="N284" s="112">
        <v>2992</v>
      </c>
      <c r="O284" s="111">
        <v>3.0520999999999998</v>
      </c>
      <c r="P284" s="109">
        <v>2016</v>
      </c>
      <c r="Q284" s="112">
        <v>5646</v>
      </c>
      <c r="R284" s="111">
        <v>68.713999999999999</v>
      </c>
      <c r="S284" s="111">
        <v>5.9953000000000003</v>
      </c>
      <c r="T284" s="111">
        <v>1.2253000000000001</v>
      </c>
      <c r="U284" s="112">
        <v>9078</v>
      </c>
      <c r="V284" s="111">
        <v>1.4973000000000001</v>
      </c>
      <c r="W284" s="112">
        <v>2239</v>
      </c>
      <c r="X284" s="111">
        <v>2.5076000000000001</v>
      </c>
      <c r="Y284" s="112">
        <v>4759</v>
      </c>
      <c r="Z284" s="111">
        <v>68.721999999999994</v>
      </c>
      <c r="AA284" s="111">
        <v>5.5904999999999996</v>
      </c>
      <c r="AB284" s="111">
        <v>1.1383000000000001</v>
      </c>
      <c r="AC284" s="112">
        <v>8684</v>
      </c>
      <c r="AD284" s="111">
        <v>1.2838000000000001</v>
      </c>
      <c r="AE284" s="112">
        <v>1963</v>
      </c>
      <c r="AF284" s="111">
        <v>2.4586000000000001</v>
      </c>
      <c r="AG284" s="112">
        <v>4357</v>
      </c>
    </row>
    <row r="285" spans="1:33" x14ac:dyDescent="0.2">
      <c r="A285">
        <v>55700280</v>
      </c>
      <c r="B285" s="110" t="s">
        <v>851</v>
      </c>
      <c r="C285" s="110" t="s">
        <v>510</v>
      </c>
      <c r="D285" s="110">
        <v>3</v>
      </c>
      <c r="E285" s="110">
        <v>0</v>
      </c>
      <c r="F285" s="110">
        <v>2015</v>
      </c>
      <c r="G285" s="111">
        <v>102.7693</v>
      </c>
      <c r="H285" s="111">
        <v>18.234200000000001</v>
      </c>
      <c r="I285" s="111">
        <v>5.0217999999999998</v>
      </c>
      <c r="J285" s="109">
        <v>2015</v>
      </c>
      <c r="K285" s="112">
        <v>29299</v>
      </c>
      <c r="L285" s="111">
        <v>3.9754999999999998</v>
      </c>
      <c r="M285" s="109">
        <v>2014</v>
      </c>
      <c r="N285" s="112">
        <v>11146</v>
      </c>
      <c r="O285" s="111">
        <v>5.9501999999999997</v>
      </c>
      <c r="P285" s="109">
        <v>2016</v>
      </c>
      <c r="Q285" s="112">
        <v>17282</v>
      </c>
      <c r="R285" s="111">
        <v>102.61920000000001</v>
      </c>
      <c r="S285" s="111">
        <v>14.993399999999999</v>
      </c>
      <c r="T285" s="111">
        <v>4.0810000000000004</v>
      </c>
      <c r="U285" s="112">
        <v>29227</v>
      </c>
      <c r="V285" s="111">
        <v>3.2121</v>
      </c>
      <c r="W285" s="112">
        <v>11416</v>
      </c>
      <c r="X285" s="111">
        <v>5.0155000000000003</v>
      </c>
      <c r="Y285" s="112">
        <v>15979</v>
      </c>
      <c r="Z285" s="111">
        <v>102.66540000000001</v>
      </c>
      <c r="AA285" s="111">
        <v>14.2494</v>
      </c>
      <c r="AB285" s="111">
        <v>3.9075000000000002</v>
      </c>
      <c r="AC285" s="112">
        <v>28847</v>
      </c>
      <c r="AD285" s="111">
        <v>3.0663</v>
      </c>
      <c r="AE285" s="112">
        <v>11561</v>
      </c>
      <c r="AF285" s="111">
        <v>4.8936999999999999</v>
      </c>
      <c r="AG285" s="112">
        <v>15493</v>
      </c>
    </row>
    <row r="286" spans="1:33" x14ac:dyDescent="0.2">
      <c r="A286">
        <v>55700320</v>
      </c>
      <c r="B286" s="110" t="s">
        <v>254</v>
      </c>
      <c r="C286" s="110" t="s">
        <v>510</v>
      </c>
      <c r="D286" s="110">
        <v>2</v>
      </c>
      <c r="E286" s="110">
        <v>0</v>
      </c>
      <c r="F286" s="110">
        <v>2015</v>
      </c>
      <c r="G286" s="111">
        <v>89.645600000000002</v>
      </c>
      <c r="H286" s="111">
        <v>10.081</v>
      </c>
      <c r="I286" s="111">
        <v>1.6560999999999999</v>
      </c>
      <c r="J286" s="109">
        <v>2015</v>
      </c>
      <c r="K286" s="112">
        <v>10873</v>
      </c>
      <c r="L286" s="111">
        <v>2.7349000000000001</v>
      </c>
      <c r="M286" s="109">
        <v>2014</v>
      </c>
      <c r="N286" s="112">
        <v>2702</v>
      </c>
      <c r="O286" s="111">
        <v>4.4710999999999999</v>
      </c>
      <c r="P286" s="109">
        <v>2016</v>
      </c>
      <c r="Q286" s="112">
        <v>6018</v>
      </c>
      <c r="R286" s="111">
        <v>89.405699999999996</v>
      </c>
      <c r="S286" s="111">
        <v>8.9992000000000001</v>
      </c>
      <c r="T286" s="111">
        <v>1.1981999999999999</v>
      </c>
      <c r="U286" s="112">
        <v>9935</v>
      </c>
      <c r="V286" s="111">
        <v>2.5402999999999998</v>
      </c>
      <c r="W286" s="112">
        <v>2270</v>
      </c>
      <c r="X286" s="111">
        <v>4.0803000000000003</v>
      </c>
      <c r="Y286" s="112">
        <v>5129</v>
      </c>
      <c r="Z286" s="111">
        <v>88.995599999999996</v>
      </c>
      <c r="AA286" s="111">
        <v>7.1763000000000003</v>
      </c>
      <c r="AB286" s="111">
        <v>0.89549999999999996</v>
      </c>
      <c r="AC286" s="112">
        <v>8686</v>
      </c>
      <c r="AD286" s="111">
        <v>1.8071999999999999</v>
      </c>
      <c r="AE286" s="112">
        <v>2025</v>
      </c>
      <c r="AF286" s="111">
        <v>3.9546999999999999</v>
      </c>
      <c r="AG286" s="112">
        <v>4356</v>
      </c>
    </row>
    <row r="287" spans="1:33" x14ac:dyDescent="0.2">
      <c r="A287">
        <v>55700360</v>
      </c>
      <c r="B287" s="110" t="s">
        <v>852</v>
      </c>
      <c r="C287" s="110" t="s">
        <v>510</v>
      </c>
      <c r="D287" s="110">
        <v>2</v>
      </c>
      <c r="E287" s="110">
        <v>0</v>
      </c>
      <c r="F287" s="110">
        <v>2015</v>
      </c>
      <c r="G287" s="111">
        <v>78.078299999999999</v>
      </c>
      <c r="H287" s="111">
        <v>11.6014</v>
      </c>
      <c r="I287" s="111">
        <v>2.3285</v>
      </c>
      <c r="J287" s="109">
        <v>2015</v>
      </c>
      <c r="K287" s="112">
        <v>14403</v>
      </c>
      <c r="L287" s="111">
        <v>2.9243000000000001</v>
      </c>
      <c r="M287" s="109">
        <v>2014</v>
      </c>
      <c r="N287" s="112">
        <v>3852</v>
      </c>
      <c r="O287" s="111">
        <v>4.5876000000000001</v>
      </c>
      <c r="P287" s="109">
        <v>2016</v>
      </c>
      <c r="Q287" s="112">
        <v>8436</v>
      </c>
      <c r="R287" s="111">
        <v>78.028700000000001</v>
      </c>
      <c r="S287" s="111">
        <v>10.0984</v>
      </c>
      <c r="T287" s="111">
        <v>1.7931999999999999</v>
      </c>
      <c r="U287" s="112">
        <v>13443</v>
      </c>
      <c r="V287" s="111">
        <v>2.1476999999999999</v>
      </c>
      <c r="W287" s="112">
        <v>3733</v>
      </c>
      <c r="X287" s="111">
        <v>4.1322000000000001</v>
      </c>
      <c r="Y287" s="112">
        <v>7072</v>
      </c>
      <c r="Z287" s="111">
        <v>78.02</v>
      </c>
      <c r="AA287" s="111">
        <v>9.2629999999999999</v>
      </c>
      <c r="AB287" s="111">
        <v>1.6054999999999999</v>
      </c>
      <c r="AC287" s="112">
        <v>12057</v>
      </c>
      <c r="AD287" s="111">
        <v>2.0792000000000002</v>
      </c>
      <c r="AE287" s="112">
        <v>3732</v>
      </c>
      <c r="AF287" s="111">
        <v>3.8241000000000001</v>
      </c>
      <c r="AG287" s="112">
        <v>6154</v>
      </c>
    </row>
    <row r="288" spans="1:33" x14ac:dyDescent="0.2">
      <c r="A288">
        <v>55700400</v>
      </c>
      <c r="B288" s="110" t="s">
        <v>853</v>
      </c>
      <c r="C288" s="110" t="s">
        <v>510</v>
      </c>
      <c r="D288" s="110">
        <v>2</v>
      </c>
      <c r="E288" s="110">
        <v>0</v>
      </c>
      <c r="F288" s="110">
        <v>2015</v>
      </c>
      <c r="G288" s="111">
        <v>96.948400000000007</v>
      </c>
      <c r="H288" s="111">
        <v>9.827</v>
      </c>
      <c r="I288" s="111">
        <v>2.0160999999999998</v>
      </c>
      <c r="J288" s="109">
        <v>2015</v>
      </c>
      <c r="K288" s="112">
        <v>13218</v>
      </c>
      <c r="L288" s="111">
        <v>2.2124000000000001</v>
      </c>
      <c r="M288" s="109">
        <v>2014</v>
      </c>
      <c r="N288" s="112">
        <v>4233</v>
      </c>
      <c r="O288" s="111">
        <v>3.8719000000000001</v>
      </c>
      <c r="P288" s="109">
        <v>2016</v>
      </c>
      <c r="Q288" s="112">
        <v>7481</v>
      </c>
      <c r="R288" s="111">
        <v>96.658799999999999</v>
      </c>
      <c r="S288" s="111">
        <v>8.4215</v>
      </c>
      <c r="T288" s="111">
        <v>1.5577000000000001</v>
      </c>
      <c r="U288" s="112">
        <v>12999</v>
      </c>
      <c r="V288" s="111">
        <v>2.1842000000000001</v>
      </c>
      <c r="W288" s="112">
        <v>4026</v>
      </c>
      <c r="X288" s="111">
        <v>3.2890000000000001</v>
      </c>
      <c r="Y288" s="112">
        <v>6604</v>
      </c>
      <c r="Z288" s="111">
        <v>96.675899999999999</v>
      </c>
      <c r="AA288" s="111">
        <v>8.0327999999999999</v>
      </c>
      <c r="AB288" s="111">
        <v>1.4625999999999999</v>
      </c>
      <c r="AC288" s="112">
        <v>12252</v>
      </c>
      <c r="AD288" s="111">
        <v>2.2403</v>
      </c>
      <c r="AE288" s="112">
        <v>3776</v>
      </c>
      <c r="AF288" s="111">
        <v>3.2105999999999999</v>
      </c>
      <c r="AG288" s="112">
        <v>6250</v>
      </c>
    </row>
    <row r="289" spans="1:33" x14ac:dyDescent="0.2">
      <c r="A289">
        <v>55700440</v>
      </c>
      <c r="B289" s="110" t="s">
        <v>854</v>
      </c>
      <c r="C289" s="110" t="s">
        <v>510</v>
      </c>
      <c r="D289" s="110">
        <v>2</v>
      </c>
      <c r="E289" s="110">
        <v>0</v>
      </c>
      <c r="F289" s="110">
        <v>2015</v>
      </c>
      <c r="G289" s="111">
        <v>90.836699999999993</v>
      </c>
      <c r="H289" s="111">
        <v>14.4475</v>
      </c>
      <c r="I289" s="111">
        <v>3.1135999999999999</v>
      </c>
      <c r="J289" s="109">
        <v>2015</v>
      </c>
      <c r="K289" s="112">
        <v>19557</v>
      </c>
      <c r="L289" s="111">
        <v>2.7290000000000001</v>
      </c>
      <c r="M289" s="109">
        <v>2014</v>
      </c>
      <c r="N289" s="112">
        <v>5630</v>
      </c>
      <c r="O289" s="111">
        <v>5.1757999999999997</v>
      </c>
      <c r="P289" s="109">
        <v>2016</v>
      </c>
      <c r="Q289" s="112">
        <v>11258</v>
      </c>
      <c r="R289" s="111">
        <v>90.430300000000003</v>
      </c>
      <c r="S289" s="111">
        <v>11.390499999999999</v>
      </c>
      <c r="T289" s="111">
        <v>2.3529</v>
      </c>
      <c r="U289" s="112">
        <v>18992</v>
      </c>
      <c r="V289" s="111">
        <v>2.3923999999999999</v>
      </c>
      <c r="W289" s="112">
        <v>4586</v>
      </c>
      <c r="X289" s="111">
        <v>4.3516000000000004</v>
      </c>
      <c r="Y289" s="112">
        <v>9656</v>
      </c>
      <c r="Z289" s="111">
        <v>90.268199999999993</v>
      </c>
      <c r="AA289" s="111">
        <v>10.638500000000001</v>
      </c>
      <c r="AB289" s="111">
        <v>2.2374000000000001</v>
      </c>
      <c r="AC289" s="112">
        <v>18472</v>
      </c>
      <c r="AD289" s="111">
        <v>2.2446999999999999</v>
      </c>
      <c r="AE289" s="112">
        <v>4435</v>
      </c>
      <c r="AF289" s="111">
        <v>4.1928999999999998</v>
      </c>
      <c r="AG289" s="112">
        <v>9231</v>
      </c>
    </row>
    <row r="290" spans="1:33" x14ac:dyDescent="0.2">
      <c r="A290">
        <v>55700480</v>
      </c>
      <c r="B290" s="110" t="s">
        <v>255</v>
      </c>
      <c r="C290" s="110" t="s">
        <v>510</v>
      </c>
      <c r="D290" s="110">
        <v>2</v>
      </c>
      <c r="E290" s="110">
        <v>0</v>
      </c>
      <c r="F290" s="110">
        <v>2015</v>
      </c>
      <c r="G290" s="111">
        <v>117.03019999999999</v>
      </c>
      <c r="H290" s="111">
        <v>12.654999999999999</v>
      </c>
      <c r="I290" s="111">
        <v>2.2480000000000002</v>
      </c>
      <c r="J290" s="109">
        <v>2015</v>
      </c>
      <c r="K290" s="112">
        <v>12443</v>
      </c>
      <c r="L290" s="111">
        <v>3.8290000000000002</v>
      </c>
      <c r="M290" s="109">
        <v>2014</v>
      </c>
      <c r="N290" s="112">
        <v>2912</v>
      </c>
      <c r="O290" s="111">
        <v>5.1238000000000001</v>
      </c>
      <c r="P290" s="109">
        <v>2016</v>
      </c>
      <c r="Q290" s="112">
        <v>7749</v>
      </c>
      <c r="R290" s="111">
        <v>117.0313</v>
      </c>
      <c r="S290" s="111">
        <v>11.319100000000001</v>
      </c>
      <c r="T290" s="111">
        <v>2.0251999999999999</v>
      </c>
      <c r="U290" s="112">
        <v>13203</v>
      </c>
      <c r="V290" s="111">
        <v>3.3498999999999999</v>
      </c>
      <c r="W290" s="112">
        <v>2919</v>
      </c>
      <c r="X290" s="111">
        <v>4.7024999999999997</v>
      </c>
      <c r="Y290" s="112">
        <v>7153</v>
      </c>
      <c r="Z290" s="111">
        <v>117.0312</v>
      </c>
      <c r="AA290" s="111">
        <v>11.0808</v>
      </c>
      <c r="AB290" s="111">
        <v>1.944</v>
      </c>
      <c r="AC290" s="112">
        <v>12944</v>
      </c>
      <c r="AD290" s="111">
        <v>3.3111999999999999</v>
      </c>
      <c r="AE290" s="112">
        <v>3006</v>
      </c>
      <c r="AF290" s="111">
        <v>4.6534000000000004</v>
      </c>
      <c r="AG290" s="112">
        <v>6840</v>
      </c>
    </row>
    <row r="291" spans="1:33" x14ac:dyDescent="0.2">
      <c r="A291">
        <v>55700520</v>
      </c>
      <c r="B291" s="110" t="s">
        <v>855</v>
      </c>
      <c r="C291" s="110" t="s">
        <v>510</v>
      </c>
      <c r="D291" s="110">
        <v>3</v>
      </c>
      <c r="E291" s="110">
        <v>0</v>
      </c>
      <c r="F291" s="110">
        <v>2015</v>
      </c>
      <c r="G291" s="111">
        <v>176.8817</v>
      </c>
      <c r="H291" s="111">
        <v>25.995100000000001</v>
      </c>
      <c r="I291" s="111">
        <v>6.0037000000000003</v>
      </c>
      <c r="J291" s="109">
        <v>2015</v>
      </c>
      <c r="K291" s="112">
        <v>37249</v>
      </c>
      <c r="L291" s="111">
        <v>5.9339000000000004</v>
      </c>
      <c r="M291" s="109">
        <v>2014</v>
      </c>
      <c r="N291" s="112">
        <v>12936</v>
      </c>
      <c r="O291" s="111">
        <v>9.4717000000000002</v>
      </c>
      <c r="P291" s="109">
        <v>2016</v>
      </c>
      <c r="Q291" s="112">
        <v>22162</v>
      </c>
      <c r="R291" s="111">
        <v>176.74680000000001</v>
      </c>
      <c r="S291" s="111">
        <v>23.286200000000001</v>
      </c>
      <c r="T291" s="111">
        <v>5.2327000000000004</v>
      </c>
      <c r="U291" s="112">
        <v>38688</v>
      </c>
      <c r="V291" s="111">
        <v>5.4027000000000003</v>
      </c>
      <c r="W291" s="112">
        <v>10779</v>
      </c>
      <c r="X291" s="111">
        <v>8.3836999999999993</v>
      </c>
      <c r="Y291" s="112">
        <v>20209</v>
      </c>
      <c r="Z291" s="111">
        <v>176.07910000000001</v>
      </c>
      <c r="AA291" s="111">
        <v>20.340299999999999</v>
      </c>
      <c r="AB291" s="111">
        <v>4.5049000000000001</v>
      </c>
      <c r="AC291" s="112">
        <v>36991</v>
      </c>
      <c r="AD291" s="111">
        <v>3.6996000000000002</v>
      </c>
      <c r="AE291" s="112">
        <v>11111</v>
      </c>
      <c r="AF291" s="111">
        <v>7.4344999999999999</v>
      </c>
      <c r="AG291" s="112">
        <v>18807</v>
      </c>
    </row>
    <row r="292" spans="1:33" x14ac:dyDescent="0.2">
      <c r="A292">
        <v>57000000</v>
      </c>
      <c r="B292" s="110" t="s">
        <v>530</v>
      </c>
      <c r="C292" s="110" t="s">
        <v>700</v>
      </c>
      <c r="D292" s="110">
        <v>0</v>
      </c>
      <c r="E292" s="110">
        <v>0</v>
      </c>
      <c r="F292" s="110">
        <v>2015</v>
      </c>
      <c r="G292" s="111">
        <v>6525.2910000000002</v>
      </c>
      <c r="H292" s="111">
        <v>1225.3776</v>
      </c>
      <c r="I292" s="111">
        <v>375.74799999999999</v>
      </c>
      <c r="J292" s="109">
        <v>2015</v>
      </c>
      <c r="K292" s="112">
        <v>2057996</v>
      </c>
      <c r="L292" s="111">
        <v>220.44200000000001</v>
      </c>
      <c r="M292" s="109">
        <v>2014</v>
      </c>
      <c r="N292" s="112">
        <v>761355</v>
      </c>
      <c r="O292" s="111">
        <v>400.58909999999997</v>
      </c>
      <c r="P292" s="109">
        <v>2016</v>
      </c>
      <c r="Q292" s="112">
        <v>1175675</v>
      </c>
      <c r="R292" s="111">
        <v>6518.4728999999998</v>
      </c>
      <c r="S292" s="111">
        <v>1105.0757000000001</v>
      </c>
      <c r="T292" s="111">
        <v>318.97919999999999</v>
      </c>
      <c r="U292" s="112">
        <v>2055795</v>
      </c>
      <c r="V292" s="111">
        <v>197.9316</v>
      </c>
      <c r="W292" s="112">
        <v>711133</v>
      </c>
      <c r="X292" s="111">
        <v>367.63490000000002</v>
      </c>
      <c r="Y292" s="112">
        <v>1114730</v>
      </c>
      <c r="Z292" s="111">
        <v>6517.9233000000004</v>
      </c>
      <c r="AA292" s="111">
        <v>1050.9871000000001</v>
      </c>
      <c r="AB292" s="111">
        <v>299.45269999999999</v>
      </c>
      <c r="AC292" s="112">
        <v>2012908</v>
      </c>
      <c r="AD292" s="111">
        <v>191.50149999999999</v>
      </c>
      <c r="AE292" s="112">
        <v>701341</v>
      </c>
      <c r="AF292" s="111">
        <v>358.5077</v>
      </c>
      <c r="AG292" s="112">
        <v>1057935</v>
      </c>
    </row>
    <row r="293" spans="1:33" x14ac:dyDescent="0.2">
      <c r="A293">
        <v>57110000</v>
      </c>
      <c r="B293" s="110" t="s">
        <v>128</v>
      </c>
      <c r="C293" s="110" t="s">
        <v>524</v>
      </c>
      <c r="D293" s="110">
        <v>7</v>
      </c>
      <c r="E293" s="110">
        <v>3</v>
      </c>
      <c r="F293" s="110">
        <v>2015</v>
      </c>
      <c r="G293" s="111">
        <v>258.82130000000001</v>
      </c>
      <c r="H293" s="111">
        <v>111.1276</v>
      </c>
      <c r="I293" s="111">
        <v>41.167700000000004</v>
      </c>
      <c r="J293" s="109">
        <v>2015</v>
      </c>
      <c r="K293" s="112">
        <v>333090</v>
      </c>
      <c r="L293" s="111">
        <v>15.8452</v>
      </c>
      <c r="M293" s="109">
        <v>2014</v>
      </c>
      <c r="N293" s="112">
        <v>141131</v>
      </c>
      <c r="O293" s="111">
        <v>26.344999999999999</v>
      </c>
      <c r="P293" s="109">
        <v>2016</v>
      </c>
      <c r="Q293" s="112">
        <v>159023</v>
      </c>
      <c r="R293" s="111">
        <v>257.75389999999999</v>
      </c>
      <c r="S293" s="111">
        <v>104.36750000000001</v>
      </c>
      <c r="T293" s="111">
        <v>37.078000000000003</v>
      </c>
      <c r="U293" s="112">
        <v>321758</v>
      </c>
      <c r="V293" s="111">
        <v>14.4046</v>
      </c>
      <c r="W293" s="112">
        <v>130697</v>
      </c>
      <c r="X293" s="111">
        <v>23.1694</v>
      </c>
      <c r="Y293" s="112">
        <v>158998</v>
      </c>
      <c r="Z293" s="111">
        <v>257.68740000000003</v>
      </c>
      <c r="AA293" s="111">
        <v>101.61960000000001</v>
      </c>
      <c r="AB293" s="111">
        <v>36.151000000000003</v>
      </c>
      <c r="AC293" s="112">
        <v>324066</v>
      </c>
      <c r="AD293" s="111">
        <v>13.5792</v>
      </c>
      <c r="AE293" s="112">
        <v>130558</v>
      </c>
      <c r="AF293" s="111">
        <v>22.983899999999998</v>
      </c>
      <c r="AG293" s="112">
        <v>158272</v>
      </c>
    </row>
    <row r="294" spans="1:33" x14ac:dyDescent="0.2">
      <c r="A294">
        <v>57540000</v>
      </c>
      <c r="B294" s="110" t="s">
        <v>531</v>
      </c>
      <c r="C294" s="110" t="s">
        <v>700</v>
      </c>
      <c r="D294" s="110">
        <v>0</v>
      </c>
      <c r="E294" s="110">
        <v>4</v>
      </c>
      <c r="F294" s="110">
        <v>2015</v>
      </c>
      <c r="G294" s="111">
        <v>969.21029999999996</v>
      </c>
      <c r="H294" s="111">
        <v>212.9032</v>
      </c>
      <c r="I294" s="111">
        <v>61.094700000000003</v>
      </c>
      <c r="J294" s="109">
        <v>2015</v>
      </c>
      <c r="K294" s="112">
        <v>360642</v>
      </c>
      <c r="L294" s="111">
        <v>50.3919</v>
      </c>
      <c r="M294" s="109">
        <v>2014</v>
      </c>
      <c r="N294" s="112">
        <v>153949</v>
      </c>
      <c r="O294" s="111">
        <v>62.093299999999999</v>
      </c>
      <c r="P294" s="109">
        <v>2016</v>
      </c>
      <c r="Q294" s="112">
        <v>212669</v>
      </c>
      <c r="R294" s="111">
        <v>967.17290000000003</v>
      </c>
      <c r="S294" s="111">
        <v>178.0001</v>
      </c>
      <c r="T294" s="111">
        <v>49.712200000000003</v>
      </c>
      <c r="U294" s="112">
        <v>345379</v>
      </c>
      <c r="V294" s="111">
        <v>39.408700000000003</v>
      </c>
      <c r="W294" s="112">
        <v>134247</v>
      </c>
      <c r="X294" s="111">
        <v>53.366199999999999</v>
      </c>
      <c r="Y294" s="112">
        <v>193550</v>
      </c>
      <c r="Z294" s="111">
        <v>967.14850000000001</v>
      </c>
      <c r="AA294" s="111">
        <v>174.0855</v>
      </c>
      <c r="AB294" s="111">
        <v>47.581699999999998</v>
      </c>
      <c r="AC294" s="112">
        <v>329043</v>
      </c>
      <c r="AD294" s="111">
        <v>38.289499999999997</v>
      </c>
      <c r="AE294" s="112">
        <v>128321</v>
      </c>
      <c r="AF294" s="111">
        <v>53.380800000000001</v>
      </c>
      <c r="AG294" s="112">
        <v>180290</v>
      </c>
    </row>
    <row r="295" spans="1:33" x14ac:dyDescent="0.2">
      <c r="A295">
        <v>57540040</v>
      </c>
      <c r="B295" s="110" t="s">
        <v>856</v>
      </c>
      <c r="C295" s="110" t="s">
        <v>510</v>
      </c>
      <c r="D295" s="110">
        <v>1</v>
      </c>
      <c r="E295" s="110">
        <v>0</v>
      </c>
      <c r="F295" s="110">
        <v>2015</v>
      </c>
      <c r="G295" s="111">
        <v>55.987400000000001</v>
      </c>
      <c r="H295" s="111">
        <v>8.2620000000000005</v>
      </c>
      <c r="I295" s="111">
        <v>2.0503999999999998</v>
      </c>
      <c r="J295" s="109">
        <v>2015</v>
      </c>
      <c r="K295" s="112">
        <v>8801</v>
      </c>
      <c r="L295" s="111">
        <v>2.3515999999999999</v>
      </c>
      <c r="M295" s="109">
        <v>2014</v>
      </c>
      <c r="N295" s="112">
        <v>3231</v>
      </c>
      <c r="O295" s="111">
        <v>2.8851</v>
      </c>
      <c r="P295" s="109">
        <v>2016</v>
      </c>
      <c r="Q295" s="112">
        <v>5419</v>
      </c>
      <c r="R295" s="111">
        <v>55.8386</v>
      </c>
      <c r="S295" s="111">
        <v>7.0225999999999997</v>
      </c>
      <c r="T295" s="111">
        <v>1.7595000000000001</v>
      </c>
      <c r="U295" s="112">
        <v>8676</v>
      </c>
      <c r="V295" s="111">
        <v>1.6527000000000001</v>
      </c>
      <c r="W295" s="112">
        <v>2514</v>
      </c>
      <c r="X295" s="111">
        <v>2.7176</v>
      </c>
      <c r="Y295" s="112">
        <v>5083</v>
      </c>
      <c r="Z295" s="111">
        <v>55.836300000000001</v>
      </c>
      <c r="AA295" s="111">
        <v>6.6394000000000002</v>
      </c>
      <c r="AB295" s="111">
        <v>1.6371</v>
      </c>
      <c r="AC295" s="112">
        <v>8463</v>
      </c>
      <c r="AD295" s="111">
        <v>1.5958000000000001</v>
      </c>
      <c r="AE295" s="112">
        <v>2681</v>
      </c>
      <c r="AF295" s="111">
        <v>2.6836000000000002</v>
      </c>
      <c r="AG295" s="112">
        <v>4954</v>
      </c>
    </row>
    <row r="296" spans="1:33" x14ac:dyDescent="0.2">
      <c r="A296">
        <v>57540080</v>
      </c>
      <c r="B296" s="110" t="s">
        <v>857</v>
      </c>
      <c r="C296" s="110" t="s">
        <v>510</v>
      </c>
      <c r="D296" s="110">
        <v>4</v>
      </c>
      <c r="E296" s="110">
        <v>0</v>
      </c>
      <c r="F296" s="110">
        <v>2015</v>
      </c>
      <c r="G296" s="111">
        <v>112.01900000000001</v>
      </c>
      <c r="H296" s="111">
        <v>44.219799999999999</v>
      </c>
      <c r="I296" s="111">
        <v>14.762499999999999</v>
      </c>
      <c r="J296" s="109">
        <v>2015</v>
      </c>
      <c r="K296" s="112">
        <v>97586</v>
      </c>
      <c r="L296" s="111">
        <v>8.2181999999999995</v>
      </c>
      <c r="M296" s="109">
        <v>2014</v>
      </c>
      <c r="N296" s="112">
        <v>50267</v>
      </c>
      <c r="O296" s="111">
        <v>11.3375</v>
      </c>
      <c r="P296" s="109">
        <v>2016</v>
      </c>
      <c r="Q296" s="112">
        <v>55832</v>
      </c>
      <c r="R296" s="111">
        <v>111.9843</v>
      </c>
      <c r="S296" s="111">
        <v>38.322099999999999</v>
      </c>
      <c r="T296" s="111">
        <v>12.918699999999999</v>
      </c>
      <c r="U296" s="112">
        <v>95158</v>
      </c>
      <c r="V296" s="111">
        <v>7.4352999999999998</v>
      </c>
      <c r="W296" s="112">
        <v>46134</v>
      </c>
      <c r="X296" s="111">
        <v>9.3399000000000001</v>
      </c>
      <c r="Y296" s="112">
        <v>52236</v>
      </c>
      <c r="Z296" s="111">
        <v>111.98390000000001</v>
      </c>
      <c r="AA296" s="111">
        <v>36.7562</v>
      </c>
      <c r="AB296" s="111">
        <v>12.360099999999999</v>
      </c>
      <c r="AC296" s="112">
        <v>92842</v>
      </c>
      <c r="AD296" s="111">
        <v>7.0031999999999996</v>
      </c>
      <c r="AE296" s="112">
        <v>43077</v>
      </c>
      <c r="AF296" s="111">
        <v>9.1646999999999998</v>
      </c>
      <c r="AG296" s="112">
        <v>49800</v>
      </c>
    </row>
    <row r="297" spans="1:33" x14ac:dyDescent="0.2">
      <c r="A297">
        <v>57540120</v>
      </c>
      <c r="B297" s="110" t="s">
        <v>858</v>
      </c>
      <c r="C297" s="110" t="s">
        <v>510</v>
      </c>
      <c r="D297" s="110">
        <v>2</v>
      </c>
      <c r="E297" s="110">
        <v>0</v>
      </c>
      <c r="F297" s="110">
        <v>2015</v>
      </c>
      <c r="G297" s="111">
        <v>69.700900000000004</v>
      </c>
      <c r="H297" s="111">
        <v>14.872400000000001</v>
      </c>
      <c r="I297" s="111">
        <v>4.2004000000000001</v>
      </c>
      <c r="J297" s="109">
        <v>2015</v>
      </c>
      <c r="K297" s="112">
        <v>21709</v>
      </c>
      <c r="L297" s="111">
        <v>3.2372999999999998</v>
      </c>
      <c r="M297" s="109">
        <v>2014</v>
      </c>
      <c r="N297" s="112">
        <v>12338</v>
      </c>
      <c r="O297" s="111">
        <v>4.3365</v>
      </c>
      <c r="P297" s="109">
        <v>2016</v>
      </c>
      <c r="Q297" s="112">
        <v>12895</v>
      </c>
      <c r="R297" s="111">
        <v>69.289000000000001</v>
      </c>
      <c r="S297" s="111">
        <v>12.442500000000001</v>
      </c>
      <c r="T297" s="111">
        <v>3.6086</v>
      </c>
      <c r="U297" s="112">
        <v>20478</v>
      </c>
      <c r="V297" s="111">
        <v>2.6595</v>
      </c>
      <c r="W297" s="112">
        <v>9156</v>
      </c>
      <c r="X297" s="111">
        <v>4.0446999999999997</v>
      </c>
      <c r="Y297" s="112">
        <v>11824</v>
      </c>
      <c r="Z297" s="111">
        <v>69.280199999999994</v>
      </c>
      <c r="AA297" s="111">
        <v>11.838900000000001</v>
      </c>
      <c r="AB297" s="111">
        <v>3.4186999999999999</v>
      </c>
      <c r="AC297" s="112">
        <v>19502</v>
      </c>
      <c r="AD297" s="111">
        <v>2.5562</v>
      </c>
      <c r="AE297" s="112">
        <v>9086</v>
      </c>
      <c r="AF297" s="111">
        <v>3.9931999999999999</v>
      </c>
      <c r="AG297" s="112">
        <v>11137</v>
      </c>
    </row>
    <row r="298" spans="1:33" x14ac:dyDescent="0.2">
      <c r="A298">
        <v>57540160</v>
      </c>
      <c r="B298" s="110" t="s">
        <v>859</v>
      </c>
      <c r="C298" s="110" t="s">
        <v>510</v>
      </c>
      <c r="D298" s="110">
        <v>2</v>
      </c>
      <c r="E298" s="110">
        <v>0</v>
      </c>
      <c r="F298" s="110">
        <v>2015</v>
      </c>
      <c r="G298" s="111">
        <v>100.5911</v>
      </c>
      <c r="H298" s="111">
        <v>16.767499999999998</v>
      </c>
      <c r="I298" s="111">
        <v>4.1359000000000004</v>
      </c>
      <c r="J298" s="109">
        <v>2015</v>
      </c>
      <c r="K298" s="112">
        <v>24769</v>
      </c>
      <c r="L298" s="111">
        <v>4.0418000000000003</v>
      </c>
      <c r="M298" s="109">
        <v>2014</v>
      </c>
      <c r="N298" s="112">
        <v>10946</v>
      </c>
      <c r="O298" s="111">
        <v>5.5612000000000004</v>
      </c>
      <c r="P298" s="109">
        <v>2016</v>
      </c>
      <c r="Q298" s="112">
        <v>14494</v>
      </c>
      <c r="R298" s="111">
        <v>100.4538</v>
      </c>
      <c r="S298" s="111">
        <v>16.426100000000002</v>
      </c>
      <c r="T298" s="111">
        <v>2.8458999999999999</v>
      </c>
      <c r="U298" s="112">
        <v>23639</v>
      </c>
      <c r="V298" s="111">
        <v>2.7625000000000002</v>
      </c>
      <c r="W298" s="112">
        <v>8649</v>
      </c>
      <c r="X298" s="111">
        <v>4.7938000000000001</v>
      </c>
      <c r="Y298" s="112">
        <v>13022</v>
      </c>
      <c r="Z298" s="111">
        <v>100.4451</v>
      </c>
      <c r="AA298" s="111">
        <v>15.617900000000001</v>
      </c>
      <c r="AB298" s="111">
        <v>2.7258</v>
      </c>
      <c r="AC298" s="112">
        <v>22616</v>
      </c>
      <c r="AD298" s="111">
        <v>2.5983999999999998</v>
      </c>
      <c r="AE298" s="112">
        <v>7513</v>
      </c>
      <c r="AF298" s="111">
        <v>4.7431999999999999</v>
      </c>
      <c r="AG298" s="112">
        <v>12313</v>
      </c>
    </row>
    <row r="299" spans="1:33" x14ac:dyDescent="0.2">
      <c r="A299">
        <v>57540200</v>
      </c>
      <c r="B299" s="110" t="s">
        <v>532</v>
      </c>
      <c r="C299" s="110" t="s">
        <v>510</v>
      </c>
      <c r="D299" s="110">
        <v>2</v>
      </c>
      <c r="E299" s="110">
        <v>0</v>
      </c>
      <c r="F299" s="110">
        <v>2015</v>
      </c>
      <c r="G299" s="111">
        <v>79.279600000000002</v>
      </c>
      <c r="H299" s="111">
        <v>11.739000000000001</v>
      </c>
      <c r="I299" s="111">
        <v>2.6191</v>
      </c>
      <c r="J299" s="109">
        <v>2015</v>
      </c>
      <c r="K299" s="112">
        <v>15965</v>
      </c>
      <c r="L299" s="111">
        <v>3.9390000000000001</v>
      </c>
      <c r="M299" s="109">
        <v>2014</v>
      </c>
      <c r="N299" s="112">
        <v>6380</v>
      </c>
      <c r="O299" s="111">
        <v>3.6995</v>
      </c>
      <c r="P299" s="109">
        <v>2016</v>
      </c>
      <c r="Q299" s="112">
        <v>9787</v>
      </c>
      <c r="R299" s="111">
        <v>79.276399999999995</v>
      </c>
      <c r="S299" s="111">
        <v>10.5253</v>
      </c>
      <c r="T299" s="111">
        <v>2.0546000000000002</v>
      </c>
      <c r="U299" s="112">
        <v>15795</v>
      </c>
      <c r="V299" s="111">
        <v>3.4925000000000002</v>
      </c>
      <c r="W299" s="112">
        <v>5739</v>
      </c>
      <c r="X299" s="111">
        <v>3.5261999999999998</v>
      </c>
      <c r="Y299" s="112">
        <v>8973</v>
      </c>
      <c r="Z299" s="111">
        <v>79.235299999999995</v>
      </c>
      <c r="AA299" s="111">
        <v>10.0763</v>
      </c>
      <c r="AB299" s="111">
        <v>1.8932</v>
      </c>
      <c r="AC299" s="112">
        <v>14898</v>
      </c>
      <c r="AD299" s="111">
        <v>3.2027000000000001</v>
      </c>
      <c r="AE299" s="112">
        <v>6441</v>
      </c>
      <c r="AF299" s="111">
        <v>3.427</v>
      </c>
      <c r="AG299" s="112">
        <v>8065</v>
      </c>
    </row>
    <row r="300" spans="1:33" x14ac:dyDescent="0.2">
      <c r="A300">
        <v>57540240</v>
      </c>
      <c r="B300" s="110" t="s">
        <v>241</v>
      </c>
      <c r="C300" s="110" t="s">
        <v>510</v>
      </c>
      <c r="D300" s="110">
        <v>1</v>
      </c>
      <c r="E300" s="110">
        <v>0</v>
      </c>
      <c r="F300" s="110">
        <v>2015</v>
      </c>
      <c r="G300" s="111">
        <v>38.309800000000003</v>
      </c>
      <c r="H300" s="111">
        <v>6.2461000000000002</v>
      </c>
      <c r="I300" s="111">
        <v>1.6328</v>
      </c>
      <c r="J300" s="109">
        <v>2015</v>
      </c>
      <c r="K300" s="112">
        <v>8375</v>
      </c>
      <c r="L300" s="111">
        <v>1.6637</v>
      </c>
      <c r="M300" s="109">
        <v>2014</v>
      </c>
      <c r="N300" s="112">
        <v>1562</v>
      </c>
      <c r="O300" s="111">
        <v>2.0424000000000002</v>
      </c>
      <c r="P300" s="109">
        <v>2016</v>
      </c>
      <c r="Q300" s="112">
        <v>5087</v>
      </c>
      <c r="R300" s="111">
        <v>38.3093</v>
      </c>
      <c r="S300" s="111">
        <v>5.2519</v>
      </c>
      <c r="T300" s="111">
        <v>1.2391000000000001</v>
      </c>
      <c r="U300" s="112">
        <v>8126</v>
      </c>
      <c r="V300" s="111">
        <v>1.4241999999999999</v>
      </c>
      <c r="W300" s="112">
        <v>1527</v>
      </c>
      <c r="X300" s="111">
        <v>1.8245</v>
      </c>
      <c r="Y300" s="112">
        <v>4493</v>
      </c>
      <c r="Z300" s="111">
        <v>38.311100000000003</v>
      </c>
      <c r="AA300" s="111">
        <v>4.9950000000000001</v>
      </c>
      <c r="AB300" s="111">
        <v>1.1748000000000001</v>
      </c>
      <c r="AC300" s="112">
        <v>7719</v>
      </c>
      <c r="AD300" s="111">
        <v>1.3349</v>
      </c>
      <c r="AE300" s="112">
        <v>1592</v>
      </c>
      <c r="AF300" s="111">
        <v>1.7602</v>
      </c>
      <c r="AG300" s="112">
        <v>4163</v>
      </c>
    </row>
    <row r="301" spans="1:33" x14ac:dyDescent="0.2">
      <c r="A301">
        <v>57540280</v>
      </c>
      <c r="B301" s="110" t="s">
        <v>860</v>
      </c>
      <c r="C301" s="110" t="s">
        <v>510</v>
      </c>
      <c r="D301" s="110">
        <v>3</v>
      </c>
      <c r="E301" s="110">
        <v>0</v>
      </c>
      <c r="F301" s="110">
        <v>2015</v>
      </c>
      <c r="G301" s="111">
        <v>86.723399999999998</v>
      </c>
      <c r="H301" s="111">
        <v>22.928000000000001</v>
      </c>
      <c r="I301" s="111">
        <v>6.9089</v>
      </c>
      <c r="J301" s="109">
        <v>2015</v>
      </c>
      <c r="K301" s="112">
        <v>48000</v>
      </c>
      <c r="L301" s="111">
        <v>5.2910000000000004</v>
      </c>
      <c r="M301" s="109">
        <v>2014</v>
      </c>
      <c r="N301" s="112">
        <v>17847</v>
      </c>
      <c r="O301" s="111">
        <v>7.1528999999999998</v>
      </c>
      <c r="P301" s="109">
        <v>2016</v>
      </c>
      <c r="Q301" s="112">
        <v>26029</v>
      </c>
      <c r="R301" s="111">
        <v>86.637</v>
      </c>
      <c r="S301" s="111">
        <v>20.0672</v>
      </c>
      <c r="T301" s="111">
        <v>5.6931000000000003</v>
      </c>
      <c r="U301" s="112">
        <v>44932</v>
      </c>
      <c r="V301" s="111">
        <v>4.4085000000000001</v>
      </c>
      <c r="W301" s="112">
        <v>15075</v>
      </c>
      <c r="X301" s="111">
        <v>6.3903999999999996</v>
      </c>
      <c r="Y301" s="112">
        <v>23824</v>
      </c>
      <c r="Z301" s="111">
        <v>86.658600000000007</v>
      </c>
      <c r="AA301" s="111">
        <v>18.567499999999999</v>
      </c>
      <c r="AB301" s="111">
        <v>5.5235000000000003</v>
      </c>
      <c r="AC301" s="112">
        <v>42155</v>
      </c>
      <c r="AD301" s="111">
        <v>3.7143999999999999</v>
      </c>
      <c r="AE301" s="112">
        <v>17147</v>
      </c>
      <c r="AF301" s="111">
        <v>5.7240000000000002</v>
      </c>
      <c r="AG301" s="112">
        <v>22196</v>
      </c>
    </row>
    <row r="302" spans="1:33" x14ac:dyDescent="0.2">
      <c r="A302">
        <v>57540320</v>
      </c>
      <c r="B302" s="110" t="s">
        <v>861</v>
      </c>
      <c r="C302" s="110" t="s">
        <v>510</v>
      </c>
      <c r="D302" s="110">
        <v>3</v>
      </c>
      <c r="E302" s="110">
        <v>0</v>
      </c>
      <c r="F302" s="110">
        <v>2015</v>
      </c>
      <c r="G302" s="111">
        <v>110.3064</v>
      </c>
      <c r="H302" s="111">
        <v>21.678999999999998</v>
      </c>
      <c r="I302" s="111">
        <v>5.1109</v>
      </c>
      <c r="J302" s="109">
        <v>2015</v>
      </c>
      <c r="K302" s="112">
        <v>29436</v>
      </c>
      <c r="L302" s="111">
        <v>6.5648999999999997</v>
      </c>
      <c r="M302" s="109">
        <v>2014</v>
      </c>
      <c r="N302" s="112">
        <v>11323</v>
      </c>
      <c r="O302" s="111">
        <v>6.1863999999999999</v>
      </c>
      <c r="P302" s="109">
        <v>2016</v>
      </c>
      <c r="Q302" s="112">
        <v>17920</v>
      </c>
      <c r="R302" s="111">
        <v>110.2989</v>
      </c>
      <c r="S302" s="111">
        <v>13.095499999999999</v>
      </c>
      <c r="T302" s="111">
        <v>3.1812999999999998</v>
      </c>
      <c r="U302" s="112">
        <v>28029</v>
      </c>
      <c r="V302" s="111">
        <v>3.7038000000000002</v>
      </c>
      <c r="W302" s="112">
        <v>10859</v>
      </c>
      <c r="X302" s="111">
        <v>3.8824999999999998</v>
      </c>
      <c r="Y302" s="112">
        <v>15779</v>
      </c>
      <c r="Z302" s="111">
        <v>110.36920000000001</v>
      </c>
      <c r="AA302" s="111">
        <v>15.92</v>
      </c>
      <c r="AB302" s="111">
        <v>3.2595999999999998</v>
      </c>
      <c r="AC302" s="112">
        <v>26435</v>
      </c>
      <c r="AD302" s="111">
        <v>4.1957000000000004</v>
      </c>
      <c r="AE302" s="112">
        <v>10446</v>
      </c>
      <c r="AF302" s="111">
        <v>5.0035999999999996</v>
      </c>
      <c r="AG302" s="112">
        <v>14722</v>
      </c>
    </row>
    <row r="303" spans="1:33" x14ac:dyDescent="0.2">
      <c r="A303">
        <v>57540360</v>
      </c>
      <c r="B303" s="110" t="s">
        <v>862</v>
      </c>
      <c r="C303" s="110" t="s">
        <v>510</v>
      </c>
      <c r="D303" s="110">
        <v>3</v>
      </c>
      <c r="E303" s="110">
        <v>0</v>
      </c>
      <c r="F303" s="110">
        <v>2015</v>
      </c>
      <c r="G303" s="111">
        <v>67.5197</v>
      </c>
      <c r="H303" s="111">
        <v>15.670199999999999</v>
      </c>
      <c r="I303" s="111">
        <v>5.1868999999999996</v>
      </c>
      <c r="J303" s="109">
        <v>2015</v>
      </c>
      <c r="K303" s="112">
        <v>27092</v>
      </c>
      <c r="L303" s="111">
        <v>3.2018</v>
      </c>
      <c r="M303" s="109">
        <v>2014</v>
      </c>
      <c r="N303" s="112">
        <v>8554</v>
      </c>
      <c r="O303" s="111">
        <v>4.4396000000000004</v>
      </c>
      <c r="P303" s="109">
        <v>2016</v>
      </c>
      <c r="Q303" s="112">
        <v>16332</v>
      </c>
      <c r="R303" s="111">
        <v>67.421999999999997</v>
      </c>
      <c r="S303" s="111">
        <v>14.2379</v>
      </c>
      <c r="T303" s="111">
        <v>4.3659999999999997</v>
      </c>
      <c r="U303" s="112">
        <v>25562</v>
      </c>
      <c r="V303" s="111">
        <v>2.7248999999999999</v>
      </c>
      <c r="W303" s="112">
        <v>7290</v>
      </c>
      <c r="X303" s="111">
        <v>4.0570000000000004</v>
      </c>
      <c r="Y303" s="112">
        <v>14330</v>
      </c>
      <c r="Z303" s="111">
        <v>67.421700000000001</v>
      </c>
      <c r="AA303" s="111">
        <v>13.6974</v>
      </c>
      <c r="AB303" s="111">
        <v>4.0496999999999996</v>
      </c>
      <c r="AC303" s="112">
        <v>23248</v>
      </c>
      <c r="AD303" s="111">
        <v>2.7042000000000002</v>
      </c>
      <c r="AE303" s="112">
        <v>6885</v>
      </c>
      <c r="AF303" s="111">
        <v>3.9245999999999999</v>
      </c>
      <c r="AG303" s="112">
        <v>13001</v>
      </c>
    </row>
    <row r="304" spans="1:33" x14ac:dyDescent="0.2">
      <c r="A304">
        <v>57540400</v>
      </c>
      <c r="B304" s="110" t="s">
        <v>259</v>
      </c>
      <c r="C304" s="110" t="s">
        <v>510</v>
      </c>
      <c r="D304" s="110">
        <v>2</v>
      </c>
      <c r="E304" s="110">
        <v>0</v>
      </c>
      <c r="F304" s="110">
        <v>2015</v>
      </c>
      <c r="G304" s="111">
        <v>56.411799999999999</v>
      </c>
      <c r="H304" s="111">
        <v>11.888199999999999</v>
      </c>
      <c r="I304" s="111">
        <v>4.0389999999999997</v>
      </c>
      <c r="J304" s="109">
        <v>2015</v>
      </c>
      <c r="K304" s="112">
        <v>20749</v>
      </c>
      <c r="L304" s="111">
        <v>2.1246</v>
      </c>
      <c r="M304" s="109">
        <v>2014</v>
      </c>
      <c r="N304" s="112">
        <v>7347</v>
      </c>
      <c r="O304" s="111">
        <v>3.5941000000000001</v>
      </c>
      <c r="P304" s="109">
        <v>2016</v>
      </c>
      <c r="Q304" s="112">
        <v>12810</v>
      </c>
      <c r="R304" s="111">
        <v>56.179000000000002</v>
      </c>
      <c r="S304" s="111">
        <v>10.5312</v>
      </c>
      <c r="T304" s="111">
        <v>3.4559000000000002</v>
      </c>
      <c r="U304" s="112">
        <v>19619</v>
      </c>
      <c r="V304" s="111">
        <v>2.1707000000000001</v>
      </c>
      <c r="W304" s="112">
        <v>7357</v>
      </c>
      <c r="X304" s="111">
        <v>2.9708000000000001</v>
      </c>
      <c r="Y304" s="112">
        <v>11980</v>
      </c>
      <c r="Z304" s="111">
        <v>56.178899999999999</v>
      </c>
      <c r="AA304" s="111">
        <v>10.0128</v>
      </c>
      <c r="AB304" s="111">
        <v>3.2454999999999998</v>
      </c>
      <c r="AC304" s="112">
        <v>18591</v>
      </c>
      <c r="AD304" s="111">
        <v>2.1046</v>
      </c>
      <c r="AE304" s="112">
        <v>5956</v>
      </c>
      <c r="AF304" s="111">
        <v>2.9154</v>
      </c>
      <c r="AG304" s="112">
        <v>10839</v>
      </c>
    </row>
    <row r="305" spans="1:33" x14ac:dyDescent="0.2">
      <c r="A305">
        <v>57540440</v>
      </c>
      <c r="B305" s="110" t="s">
        <v>863</v>
      </c>
      <c r="C305" s="110" t="s">
        <v>510</v>
      </c>
      <c r="D305" s="110">
        <v>3</v>
      </c>
      <c r="E305" s="110">
        <v>0</v>
      </c>
      <c r="F305" s="110">
        <v>2015</v>
      </c>
      <c r="G305" s="111">
        <v>71.370699999999999</v>
      </c>
      <c r="H305" s="111">
        <v>16.236899999999999</v>
      </c>
      <c r="I305" s="111">
        <v>4.6695000000000002</v>
      </c>
      <c r="J305" s="109">
        <v>2015</v>
      </c>
      <c r="K305" s="112">
        <v>25512</v>
      </c>
      <c r="L305" s="111">
        <v>4.7496999999999998</v>
      </c>
      <c r="M305" s="109">
        <v>2014</v>
      </c>
      <c r="N305" s="112">
        <v>13799</v>
      </c>
      <c r="O305" s="111">
        <v>4.4619</v>
      </c>
      <c r="P305" s="109">
        <v>2016</v>
      </c>
      <c r="Q305" s="112">
        <v>16034</v>
      </c>
      <c r="R305" s="111">
        <v>71.359399999999994</v>
      </c>
      <c r="S305" s="111">
        <v>11.9285</v>
      </c>
      <c r="T305" s="111">
        <v>3.3331</v>
      </c>
      <c r="U305" s="112">
        <v>23315</v>
      </c>
      <c r="V305" s="111">
        <v>3.1675</v>
      </c>
      <c r="W305" s="112">
        <v>9161</v>
      </c>
      <c r="X305" s="111">
        <v>3.5781000000000001</v>
      </c>
      <c r="Y305" s="112">
        <v>13437</v>
      </c>
      <c r="Z305" s="111">
        <v>71.310900000000004</v>
      </c>
      <c r="AA305" s="111">
        <v>12.367699999999999</v>
      </c>
      <c r="AB305" s="111">
        <v>3.2153999999999998</v>
      </c>
      <c r="AC305" s="112">
        <v>21626</v>
      </c>
      <c r="AD305" s="111">
        <v>3.6271</v>
      </c>
      <c r="AE305" s="112">
        <v>7428</v>
      </c>
      <c r="AF305" s="111">
        <v>3.8412000000000002</v>
      </c>
      <c r="AG305" s="112">
        <v>11884</v>
      </c>
    </row>
    <row r="306" spans="1:33" x14ac:dyDescent="0.2">
      <c r="A306">
        <v>57540480</v>
      </c>
      <c r="B306" s="110" t="s">
        <v>864</v>
      </c>
      <c r="C306" s="110" t="s">
        <v>510</v>
      </c>
      <c r="D306" s="110">
        <v>2</v>
      </c>
      <c r="E306" s="110">
        <v>0</v>
      </c>
      <c r="F306" s="110">
        <v>2015</v>
      </c>
      <c r="G306" s="111">
        <v>85.5672</v>
      </c>
      <c r="H306" s="111">
        <v>15.895200000000001</v>
      </c>
      <c r="I306" s="111">
        <v>3.8651</v>
      </c>
      <c r="J306" s="109">
        <v>2015</v>
      </c>
      <c r="K306" s="112">
        <v>21230</v>
      </c>
      <c r="L306" s="111">
        <v>3.3450000000000002</v>
      </c>
      <c r="M306" s="109">
        <v>2014</v>
      </c>
      <c r="N306" s="112">
        <v>7584</v>
      </c>
      <c r="O306" s="111">
        <v>4.5884</v>
      </c>
      <c r="P306" s="109">
        <v>2016</v>
      </c>
      <c r="Q306" s="112">
        <v>13294</v>
      </c>
      <c r="R306" s="111">
        <v>84.810599999999994</v>
      </c>
      <c r="S306" s="111">
        <v>12.1599</v>
      </c>
      <c r="T306" s="111">
        <v>3.3210000000000002</v>
      </c>
      <c r="U306" s="112">
        <v>20397</v>
      </c>
      <c r="V306" s="111">
        <v>2.5746000000000002</v>
      </c>
      <c r="W306" s="112">
        <v>8083</v>
      </c>
      <c r="X306" s="111">
        <v>4.4462999999999999</v>
      </c>
      <c r="Y306" s="112">
        <v>11985</v>
      </c>
      <c r="Z306" s="111">
        <v>84.805300000000003</v>
      </c>
      <c r="AA306" s="111">
        <v>11.831899999999999</v>
      </c>
      <c r="AB306" s="111">
        <v>3.2402000000000002</v>
      </c>
      <c r="AC306" s="112">
        <v>19680</v>
      </c>
      <c r="AD306" s="111">
        <v>2.5261999999999998</v>
      </c>
      <c r="AE306" s="112">
        <v>7602</v>
      </c>
      <c r="AF306" s="111">
        <v>4.4249000000000001</v>
      </c>
      <c r="AG306" s="112">
        <v>11206</v>
      </c>
    </row>
    <row r="307" spans="1:33" x14ac:dyDescent="0.2">
      <c r="A307">
        <v>57540520</v>
      </c>
      <c r="B307" s="110" t="s">
        <v>865</v>
      </c>
      <c r="C307" s="110" t="s">
        <v>510</v>
      </c>
      <c r="D307" s="110">
        <v>2</v>
      </c>
      <c r="E307" s="110">
        <v>0</v>
      </c>
      <c r="F307" s="110">
        <v>2015</v>
      </c>
      <c r="G307" s="111">
        <v>35.423299999999998</v>
      </c>
      <c r="H307" s="111">
        <v>6.4988999999999999</v>
      </c>
      <c r="I307" s="111">
        <v>1.9133</v>
      </c>
      <c r="J307" s="109">
        <v>2015</v>
      </c>
      <c r="K307" s="112">
        <v>11418</v>
      </c>
      <c r="L307" s="111">
        <v>1.6633</v>
      </c>
      <c r="M307" s="109">
        <v>2014</v>
      </c>
      <c r="N307" s="112">
        <v>2771</v>
      </c>
      <c r="O307" s="111">
        <v>1.8078000000000001</v>
      </c>
      <c r="P307" s="109">
        <v>2016</v>
      </c>
      <c r="Q307" s="112">
        <v>6736</v>
      </c>
      <c r="R307" s="111">
        <v>35.314599999999999</v>
      </c>
      <c r="S307" s="111">
        <v>5.9893999999999998</v>
      </c>
      <c r="T307" s="111">
        <v>1.9354</v>
      </c>
      <c r="U307" s="112">
        <v>11653</v>
      </c>
      <c r="V307" s="111">
        <v>1.232</v>
      </c>
      <c r="W307" s="112">
        <v>2703</v>
      </c>
      <c r="X307" s="111">
        <v>1.7944</v>
      </c>
      <c r="Y307" s="112">
        <v>6577</v>
      </c>
      <c r="Z307" s="111">
        <v>35.311999999999998</v>
      </c>
      <c r="AA307" s="111">
        <v>5.7645</v>
      </c>
      <c r="AB307" s="111">
        <v>1.8381000000000001</v>
      </c>
      <c r="AC307" s="112">
        <v>11268</v>
      </c>
      <c r="AD307" s="111">
        <v>1.1261000000000001</v>
      </c>
      <c r="AE307" s="112">
        <v>2467</v>
      </c>
      <c r="AF307" s="111">
        <v>1.7751999999999999</v>
      </c>
      <c r="AG307" s="112">
        <v>5983</v>
      </c>
    </row>
    <row r="308" spans="1:33" x14ac:dyDescent="0.2">
      <c r="A308">
        <v>57580000</v>
      </c>
      <c r="B308" s="110" t="s">
        <v>533</v>
      </c>
      <c r="C308" s="110" t="s">
        <v>700</v>
      </c>
      <c r="D308" s="110">
        <v>0</v>
      </c>
      <c r="E308" s="110">
        <v>2</v>
      </c>
      <c r="F308" s="110">
        <v>2015</v>
      </c>
      <c r="G308" s="111">
        <v>450.41370000000001</v>
      </c>
      <c r="H308" s="111">
        <v>136.43780000000001</v>
      </c>
      <c r="I308" s="111">
        <v>51.625799999999998</v>
      </c>
      <c r="J308" s="109">
        <v>2015</v>
      </c>
      <c r="K308" s="112">
        <v>252122</v>
      </c>
      <c r="L308" s="111">
        <v>25.357399999999998</v>
      </c>
      <c r="M308" s="109">
        <v>2014</v>
      </c>
      <c r="N308" s="112">
        <v>87948</v>
      </c>
      <c r="O308" s="111">
        <v>37.228200000000001</v>
      </c>
      <c r="P308" s="109">
        <v>2016</v>
      </c>
      <c r="Q308" s="112">
        <v>153451</v>
      </c>
      <c r="R308" s="111">
        <v>449.9674</v>
      </c>
      <c r="S308" s="111">
        <v>125.09820000000001</v>
      </c>
      <c r="T308" s="111">
        <v>44.375799999999998</v>
      </c>
      <c r="U308" s="112">
        <v>254754</v>
      </c>
      <c r="V308" s="111">
        <v>23.607700000000001</v>
      </c>
      <c r="W308" s="112">
        <v>89318</v>
      </c>
      <c r="X308" s="111">
        <v>35.287700000000001</v>
      </c>
      <c r="Y308" s="112">
        <v>146532</v>
      </c>
      <c r="Z308" s="111">
        <v>449.93790000000001</v>
      </c>
      <c r="AA308" s="111">
        <v>121.146</v>
      </c>
      <c r="AB308" s="111">
        <v>42.454799999999999</v>
      </c>
      <c r="AC308" s="112">
        <v>250768</v>
      </c>
      <c r="AD308" s="111">
        <v>22.936</v>
      </c>
      <c r="AE308" s="112">
        <v>90859</v>
      </c>
      <c r="AF308" s="111">
        <v>34.917499999999997</v>
      </c>
      <c r="AG308" s="112">
        <v>140295</v>
      </c>
    </row>
    <row r="309" spans="1:33" x14ac:dyDescent="0.2">
      <c r="A309">
        <v>57580040</v>
      </c>
      <c r="B309" s="110" t="s">
        <v>866</v>
      </c>
      <c r="C309" s="110" t="s">
        <v>510</v>
      </c>
      <c r="D309" s="110">
        <v>3</v>
      </c>
      <c r="E309" s="110">
        <v>0</v>
      </c>
      <c r="F309" s="110">
        <v>2015</v>
      </c>
      <c r="G309" s="111">
        <v>59.303699999999999</v>
      </c>
      <c r="H309" s="111">
        <v>22.282299999999999</v>
      </c>
      <c r="I309" s="111">
        <v>9.1557999999999993</v>
      </c>
      <c r="J309" s="109">
        <v>2015</v>
      </c>
      <c r="K309" s="112">
        <v>45615</v>
      </c>
      <c r="L309" s="111">
        <v>3.8803000000000001</v>
      </c>
      <c r="M309" s="109">
        <v>2014</v>
      </c>
      <c r="N309" s="112">
        <v>14639</v>
      </c>
      <c r="O309" s="111">
        <v>6.0663</v>
      </c>
      <c r="P309" s="109">
        <v>2016</v>
      </c>
      <c r="Q309" s="112">
        <v>27480</v>
      </c>
      <c r="R309" s="111">
        <v>59.2956</v>
      </c>
      <c r="S309" s="111">
        <v>20.672699999999999</v>
      </c>
      <c r="T309" s="111">
        <v>7.8776000000000002</v>
      </c>
      <c r="U309" s="112">
        <v>44582</v>
      </c>
      <c r="V309" s="111">
        <v>3.4226000000000001</v>
      </c>
      <c r="W309" s="112">
        <v>15589</v>
      </c>
      <c r="X309" s="111">
        <v>5.9234999999999998</v>
      </c>
      <c r="Y309" s="112">
        <v>25814</v>
      </c>
      <c r="Z309" s="111">
        <v>59.296500000000002</v>
      </c>
      <c r="AA309" s="111">
        <v>19.8706</v>
      </c>
      <c r="AB309" s="111">
        <v>7.5130999999999997</v>
      </c>
      <c r="AC309" s="112">
        <v>43186</v>
      </c>
      <c r="AD309" s="111">
        <v>3.194</v>
      </c>
      <c r="AE309" s="112">
        <v>15080</v>
      </c>
      <c r="AF309" s="111">
        <v>5.8878000000000004</v>
      </c>
      <c r="AG309" s="112">
        <v>24453</v>
      </c>
    </row>
    <row r="310" spans="1:33" x14ac:dyDescent="0.2">
      <c r="A310">
        <v>57580080</v>
      </c>
      <c r="B310" s="110" t="s">
        <v>867</v>
      </c>
      <c r="C310" s="110" t="s">
        <v>510</v>
      </c>
      <c r="D310" s="110">
        <v>2</v>
      </c>
      <c r="E310" s="110">
        <v>0</v>
      </c>
      <c r="F310" s="110">
        <v>2015</v>
      </c>
      <c r="G310" s="111">
        <v>41.244500000000002</v>
      </c>
      <c r="H310" s="111">
        <v>10.885</v>
      </c>
      <c r="I310" s="111">
        <v>4.1403999999999996</v>
      </c>
      <c r="J310" s="109">
        <v>2015</v>
      </c>
      <c r="K310" s="112">
        <v>20658</v>
      </c>
      <c r="L310" s="111">
        <v>1.8831</v>
      </c>
      <c r="M310" s="109">
        <v>2014</v>
      </c>
      <c r="N310" s="112">
        <v>5140</v>
      </c>
      <c r="O310" s="111">
        <v>3.0746000000000002</v>
      </c>
      <c r="P310" s="109">
        <v>2016</v>
      </c>
      <c r="Q310" s="112">
        <v>12704</v>
      </c>
      <c r="R310" s="111">
        <v>41.208500000000001</v>
      </c>
      <c r="S310" s="111">
        <v>9.6509999999999998</v>
      </c>
      <c r="T310" s="111">
        <v>3.5042</v>
      </c>
      <c r="U310" s="112">
        <v>19963</v>
      </c>
      <c r="V310" s="111">
        <v>1.7083999999999999</v>
      </c>
      <c r="W310" s="112">
        <v>5396</v>
      </c>
      <c r="X310" s="111">
        <v>2.8081999999999998</v>
      </c>
      <c r="Y310" s="112">
        <v>11515</v>
      </c>
      <c r="Z310" s="111">
        <v>41.209400000000002</v>
      </c>
      <c r="AA310" s="111">
        <v>9.0670000000000002</v>
      </c>
      <c r="AB310" s="111">
        <v>3.2948</v>
      </c>
      <c r="AC310" s="112">
        <v>18925</v>
      </c>
      <c r="AD310" s="111">
        <v>1.6192</v>
      </c>
      <c r="AE310" s="112">
        <v>5858</v>
      </c>
      <c r="AF310" s="111">
        <v>2.7509999999999999</v>
      </c>
      <c r="AG310" s="112">
        <v>10498</v>
      </c>
    </row>
    <row r="311" spans="1:33" x14ac:dyDescent="0.2">
      <c r="A311">
        <v>57580120</v>
      </c>
      <c r="B311" s="110" t="s">
        <v>868</v>
      </c>
      <c r="C311" s="110" t="s">
        <v>510</v>
      </c>
      <c r="D311" s="110">
        <v>4</v>
      </c>
      <c r="E311" s="110">
        <v>0</v>
      </c>
      <c r="F311" s="110">
        <v>2015</v>
      </c>
      <c r="G311" s="111">
        <v>79.159300000000002</v>
      </c>
      <c r="H311" s="111">
        <v>29.337299999999999</v>
      </c>
      <c r="I311" s="111">
        <v>10.6524</v>
      </c>
      <c r="J311" s="109">
        <v>2015</v>
      </c>
      <c r="K311" s="112">
        <v>66521</v>
      </c>
      <c r="L311" s="111">
        <v>6.0164</v>
      </c>
      <c r="M311" s="109">
        <v>2014</v>
      </c>
      <c r="N311" s="112">
        <v>32730</v>
      </c>
      <c r="O311" s="111">
        <v>7.2786999999999997</v>
      </c>
      <c r="P311" s="109">
        <v>2016</v>
      </c>
      <c r="Q311" s="112">
        <v>37883</v>
      </c>
      <c r="R311" s="111">
        <v>78.951899999999995</v>
      </c>
      <c r="S311" s="111">
        <v>27.067900000000002</v>
      </c>
      <c r="T311" s="111">
        <v>9.3259000000000007</v>
      </c>
      <c r="U311" s="112">
        <v>65083</v>
      </c>
      <c r="V311" s="111">
        <v>5.5519999999999996</v>
      </c>
      <c r="W311" s="112">
        <v>31512</v>
      </c>
      <c r="X311" s="111">
        <v>6.7546999999999997</v>
      </c>
      <c r="Y311" s="112">
        <v>36322</v>
      </c>
      <c r="Z311" s="111">
        <v>78.937299999999993</v>
      </c>
      <c r="AA311" s="111">
        <v>26.6172</v>
      </c>
      <c r="AB311" s="111">
        <v>9.0253999999999994</v>
      </c>
      <c r="AC311" s="112">
        <v>65919</v>
      </c>
      <c r="AD311" s="111">
        <v>5.8057999999999996</v>
      </c>
      <c r="AE311" s="112">
        <v>30958</v>
      </c>
      <c r="AF311" s="111">
        <v>6.6214000000000004</v>
      </c>
      <c r="AG311" s="112">
        <v>35615</v>
      </c>
    </row>
    <row r="312" spans="1:33" x14ac:dyDescent="0.2">
      <c r="A312">
        <v>57580160</v>
      </c>
      <c r="B312" s="110" t="s">
        <v>192</v>
      </c>
      <c r="C312" s="110" t="s">
        <v>510</v>
      </c>
      <c r="D312" s="110">
        <v>2</v>
      </c>
      <c r="E312" s="110">
        <v>0</v>
      </c>
      <c r="F312" s="110">
        <v>2015</v>
      </c>
      <c r="G312" s="111">
        <v>23.866499999999998</v>
      </c>
      <c r="H312" s="111">
        <v>9.7372999999999994</v>
      </c>
      <c r="I312" s="111">
        <v>4.4511000000000003</v>
      </c>
      <c r="J312" s="109">
        <v>2015</v>
      </c>
      <c r="K312" s="112">
        <v>19758</v>
      </c>
      <c r="L312" s="111">
        <v>1.2842</v>
      </c>
      <c r="M312" s="109">
        <v>2014</v>
      </c>
      <c r="N312" s="112">
        <v>4805</v>
      </c>
      <c r="O312" s="111">
        <v>2.5337000000000001</v>
      </c>
      <c r="P312" s="109">
        <v>2016</v>
      </c>
      <c r="Q312" s="112">
        <v>12740</v>
      </c>
      <c r="R312" s="111">
        <v>23.8734</v>
      </c>
      <c r="S312" s="111">
        <v>9.1752000000000002</v>
      </c>
      <c r="T312" s="111">
        <v>3.9165000000000001</v>
      </c>
      <c r="U312" s="112">
        <v>21039</v>
      </c>
      <c r="V312" s="111">
        <v>1.2236</v>
      </c>
      <c r="W312" s="112">
        <v>5452</v>
      </c>
      <c r="X312" s="111">
        <v>2.4733999999999998</v>
      </c>
      <c r="Y312" s="112">
        <v>12254</v>
      </c>
      <c r="Z312" s="111">
        <v>23.8736</v>
      </c>
      <c r="AA312" s="111">
        <v>8.9542999999999999</v>
      </c>
      <c r="AB312" s="111">
        <v>3.7501000000000002</v>
      </c>
      <c r="AC312" s="112">
        <v>20474</v>
      </c>
      <c r="AD312" s="111">
        <v>1.1843999999999999</v>
      </c>
      <c r="AE312" s="112">
        <v>5819</v>
      </c>
      <c r="AF312" s="111">
        <v>2.4708000000000001</v>
      </c>
      <c r="AG312" s="112">
        <v>11618</v>
      </c>
    </row>
    <row r="313" spans="1:33" x14ac:dyDescent="0.2">
      <c r="A313">
        <v>57580200</v>
      </c>
      <c r="B313" s="110" t="s">
        <v>213</v>
      </c>
      <c r="C313" s="110" t="s">
        <v>510</v>
      </c>
      <c r="D313" s="110">
        <v>2</v>
      </c>
      <c r="E313" s="110">
        <v>0</v>
      </c>
      <c r="F313" s="110">
        <v>2015</v>
      </c>
      <c r="G313" s="111">
        <v>33.7804</v>
      </c>
      <c r="H313" s="111">
        <v>10.250400000000001</v>
      </c>
      <c r="I313" s="111">
        <v>3.8464</v>
      </c>
      <c r="J313" s="109">
        <v>2015</v>
      </c>
      <c r="K313" s="112">
        <v>16085</v>
      </c>
      <c r="L313" s="111">
        <v>1.9928999999999999</v>
      </c>
      <c r="M313" s="109">
        <v>2014</v>
      </c>
      <c r="N313" s="112">
        <v>6178</v>
      </c>
      <c r="O313" s="111">
        <v>2.8992</v>
      </c>
      <c r="P313" s="109">
        <v>2016</v>
      </c>
      <c r="Q313" s="112">
        <v>10580</v>
      </c>
      <c r="R313" s="111">
        <v>33.784799999999997</v>
      </c>
      <c r="S313" s="111">
        <v>8.9375999999999998</v>
      </c>
      <c r="T313" s="111">
        <v>3.1547000000000001</v>
      </c>
      <c r="U313" s="112">
        <v>16170</v>
      </c>
      <c r="V313" s="111">
        <v>1.6724000000000001</v>
      </c>
      <c r="W313" s="112">
        <v>5388</v>
      </c>
      <c r="X313" s="111">
        <v>2.6473</v>
      </c>
      <c r="Y313" s="112">
        <v>9610</v>
      </c>
      <c r="Z313" s="111">
        <v>33.784599999999998</v>
      </c>
      <c r="AA313" s="111">
        <v>8.5762</v>
      </c>
      <c r="AB313" s="111">
        <v>3.0076999999999998</v>
      </c>
      <c r="AC313" s="112">
        <v>15589</v>
      </c>
      <c r="AD313" s="111">
        <v>1.587</v>
      </c>
      <c r="AE313" s="112">
        <v>5912</v>
      </c>
      <c r="AF313" s="111">
        <v>2.6263999999999998</v>
      </c>
      <c r="AG313" s="112">
        <v>9148</v>
      </c>
    </row>
    <row r="314" spans="1:33" x14ac:dyDescent="0.2">
      <c r="A314">
        <v>57580240</v>
      </c>
      <c r="B314" s="110" t="s">
        <v>869</v>
      </c>
      <c r="C314" s="110" t="s">
        <v>510</v>
      </c>
      <c r="D314" s="110">
        <v>3</v>
      </c>
      <c r="E314" s="110">
        <v>0</v>
      </c>
      <c r="F314" s="110">
        <v>2015</v>
      </c>
      <c r="G314" s="111">
        <v>59.512999999999998</v>
      </c>
      <c r="H314" s="111">
        <v>22.283100000000001</v>
      </c>
      <c r="I314" s="111">
        <v>8.7889999999999997</v>
      </c>
      <c r="J314" s="109">
        <v>2015</v>
      </c>
      <c r="K314" s="112">
        <v>40086</v>
      </c>
      <c r="L314" s="111">
        <v>4.0427</v>
      </c>
      <c r="M314" s="109">
        <v>2014</v>
      </c>
      <c r="N314" s="112">
        <v>12183</v>
      </c>
      <c r="O314" s="111">
        <v>5.8906999999999998</v>
      </c>
      <c r="P314" s="109">
        <v>2016</v>
      </c>
      <c r="Q314" s="112">
        <v>23978</v>
      </c>
      <c r="R314" s="111">
        <v>59.4114</v>
      </c>
      <c r="S314" s="111">
        <v>20.685199999999998</v>
      </c>
      <c r="T314" s="111">
        <v>7.7767999999999997</v>
      </c>
      <c r="U314" s="112">
        <v>41421</v>
      </c>
      <c r="V314" s="111">
        <v>3.7783000000000002</v>
      </c>
      <c r="W314" s="112">
        <v>13558</v>
      </c>
      <c r="X314" s="111">
        <v>5.5946999999999996</v>
      </c>
      <c r="Y314" s="112">
        <v>23544</v>
      </c>
      <c r="Z314" s="111">
        <v>59.394500000000001</v>
      </c>
      <c r="AA314" s="111">
        <v>20.0062</v>
      </c>
      <c r="AB314" s="111">
        <v>7.4629000000000003</v>
      </c>
      <c r="AC314" s="112">
        <v>41246</v>
      </c>
      <c r="AD314" s="111">
        <v>3.6920000000000002</v>
      </c>
      <c r="AE314" s="112">
        <v>14363</v>
      </c>
      <c r="AF314" s="111">
        <v>5.5384000000000002</v>
      </c>
      <c r="AG314" s="112">
        <v>22676</v>
      </c>
    </row>
    <row r="315" spans="1:33" x14ac:dyDescent="0.2">
      <c r="A315">
        <v>57580280</v>
      </c>
      <c r="B315" s="110" t="s">
        <v>260</v>
      </c>
      <c r="C315" s="110" t="s">
        <v>510</v>
      </c>
      <c r="D315" s="110">
        <v>1</v>
      </c>
      <c r="E315" s="110">
        <v>0</v>
      </c>
      <c r="F315" s="110">
        <v>2015</v>
      </c>
      <c r="G315" s="111">
        <v>36.267000000000003</v>
      </c>
      <c r="H315" s="111">
        <v>8.0805000000000007</v>
      </c>
      <c r="I315" s="111">
        <v>2.4182999999999999</v>
      </c>
      <c r="J315" s="109">
        <v>2015</v>
      </c>
      <c r="K315" s="112">
        <v>9717</v>
      </c>
      <c r="L315" s="111">
        <v>1.7417</v>
      </c>
      <c r="M315" s="109">
        <v>2014</v>
      </c>
      <c r="N315" s="112">
        <v>3022</v>
      </c>
      <c r="O315" s="111">
        <v>2.7258</v>
      </c>
      <c r="P315" s="109">
        <v>2016</v>
      </c>
      <c r="Q315" s="112">
        <v>6348</v>
      </c>
      <c r="R315" s="111">
        <v>36.273099999999999</v>
      </c>
      <c r="S315" s="111">
        <v>7.5064000000000002</v>
      </c>
      <c r="T315" s="111">
        <v>1.9355</v>
      </c>
      <c r="U315" s="112">
        <v>10148</v>
      </c>
      <c r="V315" s="111">
        <v>1.6493</v>
      </c>
      <c r="W315" s="112">
        <v>2449</v>
      </c>
      <c r="X315" s="111">
        <v>2.7113</v>
      </c>
      <c r="Y315" s="112">
        <v>5794</v>
      </c>
      <c r="Z315" s="111">
        <v>36.2729</v>
      </c>
      <c r="AA315" s="111">
        <v>7.0452000000000004</v>
      </c>
      <c r="AB315" s="111">
        <v>1.8439000000000001</v>
      </c>
      <c r="AC315" s="112">
        <v>9308</v>
      </c>
      <c r="AD315" s="111">
        <v>1.3001</v>
      </c>
      <c r="AE315" s="112">
        <v>2254</v>
      </c>
      <c r="AF315" s="111">
        <v>2.6785999999999999</v>
      </c>
      <c r="AG315" s="112">
        <v>5351</v>
      </c>
    </row>
    <row r="316" spans="1:33" x14ac:dyDescent="0.2">
      <c r="A316">
        <v>57580320</v>
      </c>
      <c r="B316" s="110" t="s">
        <v>870</v>
      </c>
      <c r="C316" s="110" t="s">
        <v>510</v>
      </c>
      <c r="D316" s="110">
        <v>2</v>
      </c>
      <c r="E316" s="110">
        <v>0</v>
      </c>
      <c r="F316" s="110">
        <v>2015</v>
      </c>
      <c r="G316" s="111">
        <v>40.353700000000003</v>
      </c>
      <c r="H316" s="111">
        <v>8.3015000000000008</v>
      </c>
      <c r="I316" s="111">
        <v>3.2604000000000002</v>
      </c>
      <c r="J316" s="109">
        <v>2015</v>
      </c>
      <c r="K316" s="112">
        <v>14768</v>
      </c>
      <c r="L316" s="111">
        <v>1.5053000000000001</v>
      </c>
      <c r="M316" s="109">
        <v>2014</v>
      </c>
      <c r="N316" s="112">
        <v>2743</v>
      </c>
      <c r="O316" s="111">
        <v>2.2374000000000001</v>
      </c>
      <c r="P316" s="109">
        <v>2016</v>
      </c>
      <c r="Q316" s="112">
        <v>9422</v>
      </c>
      <c r="R316" s="111">
        <v>40.244500000000002</v>
      </c>
      <c r="S316" s="111">
        <v>7.5069999999999997</v>
      </c>
      <c r="T316" s="111">
        <v>2.8188</v>
      </c>
      <c r="U316" s="112">
        <v>15815</v>
      </c>
      <c r="V316" s="111">
        <v>1.4236</v>
      </c>
      <c r="W316" s="112">
        <v>3423</v>
      </c>
      <c r="X316" s="111">
        <v>2.1093999999999999</v>
      </c>
      <c r="Y316" s="112">
        <v>9214</v>
      </c>
      <c r="Z316" s="111">
        <v>40.245399999999997</v>
      </c>
      <c r="AA316" s="111">
        <v>7.3589000000000002</v>
      </c>
      <c r="AB316" s="111">
        <v>2.6656</v>
      </c>
      <c r="AC316" s="112">
        <v>15601</v>
      </c>
      <c r="AD316" s="111">
        <v>1.3879999999999999</v>
      </c>
      <c r="AE316" s="112">
        <v>3695</v>
      </c>
      <c r="AF316" s="111">
        <v>2.0821000000000001</v>
      </c>
      <c r="AG316" s="112">
        <v>8835</v>
      </c>
    </row>
    <row r="317" spans="1:33" x14ac:dyDescent="0.2">
      <c r="A317">
        <v>57580360</v>
      </c>
      <c r="B317" s="110" t="s">
        <v>871</v>
      </c>
      <c r="C317" s="110" t="s">
        <v>510</v>
      </c>
      <c r="D317" s="110">
        <v>2</v>
      </c>
      <c r="E317" s="110">
        <v>0</v>
      </c>
      <c r="F317" s="110">
        <v>2015</v>
      </c>
      <c r="G317" s="111">
        <v>76.925600000000003</v>
      </c>
      <c r="H317" s="111">
        <v>15.2804</v>
      </c>
      <c r="I317" s="111">
        <v>4.9119999999999999</v>
      </c>
      <c r="J317" s="109">
        <v>2015</v>
      </c>
      <c r="K317" s="112">
        <v>18914</v>
      </c>
      <c r="L317" s="111">
        <v>3.0108000000000001</v>
      </c>
      <c r="M317" s="109">
        <v>2014</v>
      </c>
      <c r="N317" s="112">
        <v>6508</v>
      </c>
      <c r="O317" s="111">
        <v>4.5217999999999998</v>
      </c>
      <c r="P317" s="109">
        <v>2016</v>
      </c>
      <c r="Q317" s="112">
        <v>12316</v>
      </c>
      <c r="R317" s="111">
        <v>76.924199999999999</v>
      </c>
      <c r="S317" s="111">
        <v>13.895200000000001</v>
      </c>
      <c r="T317" s="111">
        <v>4.0658000000000003</v>
      </c>
      <c r="U317" s="112">
        <v>20533</v>
      </c>
      <c r="V317" s="111">
        <v>3.1775000000000002</v>
      </c>
      <c r="W317" s="112">
        <v>6551</v>
      </c>
      <c r="X317" s="111">
        <v>4.2652000000000001</v>
      </c>
      <c r="Y317" s="112">
        <v>12449</v>
      </c>
      <c r="Z317" s="111">
        <v>76.923699999999997</v>
      </c>
      <c r="AA317" s="111">
        <v>13.650399999999999</v>
      </c>
      <c r="AB317" s="111">
        <v>3.8913000000000002</v>
      </c>
      <c r="AC317" s="112">
        <v>20520</v>
      </c>
      <c r="AD317" s="111">
        <v>3.1655000000000002</v>
      </c>
      <c r="AE317" s="112">
        <v>6920</v>
      </c>
      <c r="AF317" s="111">
        <v>4.2610000000000001</v>
      </c>
      <c r="AG317" s="112">
        <v>12011</v>
      </c>
    </row>
    <row r="318" spans="1:33" x14ac:dyDescent="0.2">
      <c r="A318">
        <v>57620000</v>
      </c>
      <c r="B318" s="110" t="s">
        <v>534</v>
      </c>
      <c r="C318" s="110" t="s">
        <v>700</v>
      </c>
      <c r="D318" s="110">
        <v>0</v>
      </c>
      <c r="E318" s="110">
        <v>1</v>
      </c>
      <c r="F318" s="110">
        <v>2015</v>
      </c>
      <c r="G318" s="111">
        <v>1201.4212</v>
      </c>
      <c r="H318" s="111">
        <v>127.83759999999999</v>
      </c>
      <c r="I318" s="111">
        <v>28.286300000000001</v>
      </c>
      <c r="J318" s="109">
        <v>2015</v>
      </c>
      <c r="K318" s="112">
        <v>144010</v>
      </c>
      <c r="L318" s="111">
        <v>22.3931</v>
      </c>
      <c r="M318" s="109">
        <v>2014</v>
      </c>
      <c r="N318" s="112">
        <v>42166</v>
      </c>
      <c r="O318" s="111">
        <v>57.682899999999997</v>
      </c>
      <c r="P318" s="109">
        <v>2016</v>
      </c>
      <c r="Q318" s="112">
        <v>84432</v>
      </c>
      <c r="R318" s="111">
        <v>1199.8295000000001</v>
      </c>
      <c r="S318" s="111">
        <v>116.6951</v>
      </c>
      <c r="T318" s="111">
        <v>22.575500000000002</v>
      </c>
      <c r="U318" s="112">
        <v>155808</v>
      </c>
      <c r="V318" s="111">
        <v>19.065200000000001</v>
      </c>
      <c r="W318" s="112">
        <v>40632</v>
      </c>
      <c r="X318" s="111">
        <v>55.8414</v>
      </c>
      <c r="Y318" s="112">
        <v>81352</v>
      </c>
      <c r="Z318" s="111">
        <v>1199.6353999999999</v>
      </c>
      <c r="AA318" s="111">
        <v>110.95480000000001</v>
      </c>
      <c r="AB318" s="111">
        <v>20.9175</v>
      </c>
      <c r="AC318" s="112">
        <v>154401</v>
      </c>
      <c r="AD318" s="111">
        <v>17.6449</v>
      </c>
      <c r="AE318" s="112">
        <v>42408</v>
      </c>
      <c r="AF318" s="111">
        <v>54.444699999999997</v>
      </c>
      <c r="AG318" s="112">
        <v>76124</v>
      </c>
    </row>
    <row r="319" spans="1:33" x14ac:dyDescent="0.2">
      <c r="A319">
        <v>57620040</v>
      </c>
      <c r="B319" s="110" t="s">
        <v>872</v>
      </c>
      <c r="C319" s="110" t="s">
        <v>510</v>
      </c>
      <c r="D319" s="110">
        <v>2</v>
      </c>
      <c r="E319" s="110">
        <v>0</v>
      </c>
      <c r="F319" s="110">
        <v>2015</v>
      </c>
      <c r="G319" s="111">
        <v>115.2983</v>
      </c>
      <c r="H319" s="111">
        <v>14.526999999999999</v>
      </c>
      <c r="I319" s="111">
        <v>3.4150999999999998</v>
      </c>
      <c r="J319" s="109">
        <v>2015</v>
      </c>
      <c r="K319" s="112">
        <v>18699</v>
      </c>
      <c r="L319" s="111">
        <v>1.9274</v>
      </c>
      <c r="M319" s="109">
        <v>2014</v>
      </c>
      <c r="N319" s="112">
        <v>6376</v>
      </c>
      <c r="O319" s="111">
        <v>5.6916000000000002</v>
      </c>
      <c r="P319" s="109">
        <v>2016</v>
      </c>
      <c r="Q319" s="112">
        <v>10860</v>
      </c>
      <c r="R319" s="111">
        <v>115.0731</v>
      </c>
      <c r="S319" s="111">
        <v>13.016</v>
      </c>
      <c r="T319" s="111">
        <v>2.7452000000000001</v>
      </c>
      <c r="U319" s="112">
        <v>19462</v>
      </c>
      <c r="V319" s="111">
        <v>1.4994000000000001</v>
      </c>
      <c r="W319" s="112">
        <v>6013</v>
      </c>
      <c r="X319" s="111">
        <v>5.8619000000000003</v>
      </c>
      <c r="Y319" s="112">
        <v>10149</v>
      </c>
      <c r="Z319" s="111">
        <v>115.072</v>
      </c>
      <c r="AA319" s="111">
        <v>12.358700000000001</v>
      </c>
      <c r="AB319" s="111">
        <v>2.4891999999999999</v>
      </c>
      <c r="AC319" s="112">
        <v>19122</v>
      </c>
      <c r="AD319" s="111">
        <v>1.3783000000000001</v>
      </c>
      <c r="AE319" s="112">
        <v>6403</v>
      </c>
      <c r="AF319" s="111">
        <v>5.6749999999999998</v>
      </c>
      <c r="AG319" s="112">
        <v>9332</v>
      </c>
    </row>
    <row r="320" spans="1:33" x14ac:dyDescent="0.2">
      <c r="A320">
        <v>57620080</v>
      </c>
      <c r="B320" s="110" t="s">
        <v>873</v>
      </c>
      <c r="C320" s="110" t="s">
        <v>510</v>
      </c>
      <c r="D320" s="110">
        <v>2</v>
      </c>
      <c r="E320" s="110">
        <v>0</v>
      </c>
      <c r="F320" s="110">
        <v>2015</v>
      </c>
      <c r="G320" s="111">
        <v>98.089200000000005</v>
      </c>
      <c r="H320" s="111">
        <v>12.0693</v>
      </c>
      <c r="I320" s="111">
        <v>2.7103000000000002</v>
      </c>
      <c r="J320" s="109">
        <v>2015</v>
      </c>
      <c r="K320" s="112">
        <v>13442</v>
      </c>
      <c r="L320" s="111">
        <v>1.8593999999999999</v>
      </c>
      <c r="M320" s="109">
        <v>2014</v>
      </c>
      <c r="N320" s="112">
        <v>2926</v>
      </c>
      <c r="O320" s="111">
        <v>5.2861000000000002</v>
      </c>
      <c r="P320" s="109">
        <v>2016</v>
      </c>
      <c r="Q320" s="112">
        <v>8033</v>
      </c>
      <c r="R320" s="111">
        <v>97.840400000000002</v>
      </c>
      <c r="S320" s="111">
        <v>11.182399999999999</v>
      </c>
      <c r="T320" s="111">
        <v>2.2561</v>
      </c>
      <c r="U320" s="112">
        <v>15594</v>
      </c>
      <c r="V320" s="111">
        <v>1.7395</v>
      </c>
      <c r="W320" s="112">
        <v>3421</v>
      </c>
      <c r="X320" s="111">
        <v>4.9192</v>
      </c>
      <c r="Y320" s="112">
        <v>8137</v>
      </c>
      <c r="Z320" s="111">
        <v>97.846699999999998</v>
      </c>
      <c r="AA320" s="111">
        <v>10.856400000000001</v>
      </c>
      <c r="AB320" s="111">
        <v>2.1610999999999998</v>
      </c>
      <c r="AC320" s="112">
        <v>15703</v>
      </c>
      <c r="AD320" s="111">
        <v>1.6157999999999999</v>
      </c>
      <c r="AE320" s="112">
        <v>3772</v>
      </c>
      <c r="AF320" s="111">
        <v>4.8609</v>
      </c>
      <c r="AG320" s="112">
        <v>7723</v>
      </c>
    </row>
    <row r="321" spans="1:33" x14ac:dyDescent="0.2">
      <c r="A321">
        <v>57620120</v>
      </c>
      <c r="B321" s="110" t="s">
        <v>874</v>
      </c>
      <c r="C321" s="110" t="s">
        <v>510</v>
      </c>
      <c r="D321" s="110">
        <v>1</v>
      </c>
      <c r="E321" s="110">
        <v>0</v>
      </c>
      <c r="F321" s="110">
        <v>2015</v>
      </c>
      <c r="G321" s="111">
        <v>138.93770000000001</v>
      </c>
      <c r="H321" s="111">
        <v>11.197699999999999</v>
      </c>
      <c r="I321" s="111">
        <v>2.004</v>
      </c>
      <c r="J321" s="109">
        <v>2015</v>
      </c>
      <c r="K321" s="112">
        <v>9497</v>
      </c>
      <c r="L321" s="111">
        <v>2.5377000000000001</v>
      </c>
      <c r="M321" s="109">
        <v>2014</v>
      </c>
      <c r="N321" s="112">
        <v>1463</v>
      </c>
      <c r="O321" s="111">
        <v>5.5823</v>
      </c>
      <c r="P321" s="109">
        <v>2016</v>
      </c>
      <c r="Q321" s="112">
        <v>5678</v>
      </c>
      <c r="R321" s="111">
        <v>138.756</v>
      </c>
      <c r="S321" s="111">
        <v>10.031599999999999</v>
      </c>
      <c r="T321" s="111">
        <v>1.5129999999999999</v>
      </c>
      <c r="U321" s="112">
        <v>9894</v>
      </c>
      <c r="V321" s="111">
        <v>2.1196000000000002</v>
      </c>
      <c r="W321" s="112">
        <v>1350</v>
      </c>
      <c r="X321" s="111">
        <v>5.3151000000000002</v>
      </c>
      <c r="Y321" s="112">
        <v>5398</v>
      </c>
      <c r="Z321" s="111">
        <v>138.56290000000001</v>
      </c>
      <c r="AA321" s="111">
        <v>9.0005000000000006</v>
      </c>
      <c r="AB321" s="111">
        <v>1.3081</v>
      </c>
      <c r="AC321" s="112">
        <v>9743</v>
      </c>
      <c r="AD321" s="111">
        <v>1.9094</v>
      </c>
      <c r="AE321" s="112">
        <v>1407</v>
      </c>
      <c r="AF321" s="111">
        <v>4.8006000000000002</v>
      </c>
      <c r="AG321" s="112">
        <v>5041</v>
      </c>
    </row>
    <row r="322" spans="1:33" x14ac:dyDescent="0.2">
      <c r="A322">
        <v>57620160</v>
      </c>
      <c r="B322" s="110" t="s">
        <v>875</v>
      </c>
      <c r="C322" s="110" t="s">
        <v>510</v>
      </c>
      <c r="D322" s="110">
        <v>2</v>
      </c>
      <c r="E322" s="110">
        <v>0</v>
      </c>
      <c r="F322" s="110">
        <v>2015</v>
      </c>
      <c r="G322" s="111">
        <v>173.9211</v>
      </c>
      <c r="H322" s="111">
        <v>14.807700000000001</v>
      </c>
      <c r="I322" s="111">
        <v>2.9961000000000002</v>
      </c>
      <c r="J322" s="109">
        <v>2015</v>
      </c>
      <c r="K322" s="112">
        <v>16586</v>
      </c>
      <c r="L322" s="111">
        <v>2.6122000000000001</v>
      </c>
      <c r="M322" s="109">
        <v>2014</v>
      </c>
      <c r="N322" s="112">
        <v>5633</v>
      </c>
      <c r="O322" s="111">
        <v>7.1559999999999997</v>
      </c>
      <c r="P322" s="109">
        <v>2016</v>
      </c>
      <c r="Q322" s="112">
        <v>9567</v>
      </c>
      <c r="R322" s="111">
        <v>173.7192</v>
      </c>
      <c r="S322" s="111">
        <v>14.069800000000001</v>
      </c>
      <c r="T322" s="111">
        <v>2.3721000000000001</v>
      </c>
      <c r="U322" s="112">
        <v>17861</v>
      </c>
      <c r="V322" s="111">
        <v>2.3317000000000001</v>
      </c>
      <c r="W322" s="112">
        <v>5797</v>
      </c>
      <c r="X322" s="111">
        <v>7.0636999999999999</v>
      </c>
      <c r="Y322" s="112">
        <v>9023</v>
      </c>
      <c r="Z322" s="111">
        <v>173.71899999999999</v>
      </c>
      <c r="AA322" s="111">
        <v>13.224</v>
      </c>
      <c r="AB322" s="111">
        <v>2.1627999999999998</v>
      </c>
      <c r="AC322" s="112">
        <v>17493</v>
      </c>
      <c r="AD322" s="111">
        <v>2.1318000000000001</v>
      </c>
      <c r="AE322" s="112">
        <v>5795</v>
      </c>
      <c r="AF322" s="111">
        <v>6.9088000000000003</v>
      </c>
      <c r="AG322" s="112">
        <v>8220</v>
      </c>
    </row>
    <row r="323" spans="1:33" x14ac:dyDescent="0.2">
      <c r="A323">
        <v>57620200</v>
      </c>
      <c r="B323" s="110" t="s">
        <v>876</v>
      </c>
      <c r="C323" s="110" t="s">
        <v>510</v>
      </c>
      <c r="D323" s="110">
        <v>3</v>
      </c>
      <c r="E323" s="110">
        <v>0</v>
      </c>
      <c r="F323" s="110">
        <v>2015</v>
      </c>
      <c r="G323" s="111">
        <v>158.16069999999999</v>
      </c>
      <c r="H323" s="111">
        <v>20.367999999999999</v>
      </c>
      <c r="I323" s="111">
        <v>5.7561</v>
      </c>
      <c r="J323" s="109">
        <v>2015</v>
      </c>
      <c r="K323" s="112">
        <v>29589</v>
      </c>
      <c r="L323" s="111">
        <v>2.7094</v>
      </c>
      <c r="M323" s="109">
        <v>2014</v>
      </c>
      <c r="N323" s="112">
        <v>10536</v>
      </c>
      <c r="O323" s="111">
        <v>8.2749000000000006</v>
      </c>
      <c r="P323" s="109">
        <v>2016</v>
      </c>
      <c r="Q323" s="112">
        <v>16579</v>
      </c>
      <c r="R323" s="111">
        <v>157.8811</v>
      </c>
      <c r="S323" s="111">
        <v>18.568200000000001</v>
      </c>
      <c r="T323" s="111">
        <v>4.9410999999999996</v>
      </c>
      <c r="U323" s="112">
        <v>33117</v>
      </c>
      <c r="V323" s="111">
        <v>2.2246999999999999</v>
      </c>
      <c r="W323" s="112">
        <v>9380</v>
      </c>
      <c r="X323" s="111">
        <v>7.8672000000000004</v>
      </c>
      <c r="Y323" s="112">
        <v>16617</v>
      </c>
      <c r="Z323" s="111">
        <v>157.87649999999999</v>
      </c>
      <c r="AA323" s="111">
        <v>17.819400000000002</v>
      </c>
      <c r="AB323" s="111">
        <v>4.7237999999999998</v>
      </c>
      <c r="AC323" s="112">
        <v>33560</v>
      </c>
      <c r="AD323" s="111">
        <v>2.0491000000000001</v>
      </c>
      <c r="AE323" s="112">
        <v>9881</v>
      </c>
      <c r="AF323" s="111">
        <v>7.6695000000000002</v>
      </c>
      <c r="AG323" s="112">
        <v>16024</v>
      </c>
    </row>
    <row r="324" spans="1:33" x14ac:dyDescent="0.2">
      <c r="A324">
        <v>57620240</v>
      </c>
      <c r="B324" s="110" t="s">
        <v>877</v>
      </c>
      <c r="C324" s="110" t="s">
        <v>510</v>
      </c>
      <c r="D324" s="110">
        <v>1</v>
      </c>
      <c r="E324" s="110">
        <v>0</v>
      </c>
      <c r="F324" s="110">
        <v>2015</v>
      </c>
      <c r="G324" s="111">
        <v>64.364900000000006</v>
      </c>
      <c r="H324" s="111">
        <v>6.4404000000000003</v>
      </c>
      <c r="I324" s="111">
        <v>1.1545000000000001</v>
      </c>
      <c r="J324" s="109">
        <v>2015</v>
      </c>
      <c r="K324" s="112">
        <v>5125</v>
      </c>
      <c r="L324" s="111">
        <v>1.2609999999999999</v>
      </c>
      <c r="M324" s="109">
        <v>2014</v>
      </c>
      <c r="N324" s="112">
        <v>1052</v>
      </c>
      <c r="O324" s="111">
        <v>3.2763</v>
      </c>
      <c r="P324" s="109">
        <v>2016</v>
      </c>
      <c r="Q324" s="112">
        <v>3442</v>
      </c>
      <c r="R324" s="111">
        <v>64.249399999999994</v>
      </c>
      <c r="S324" s="111">
        <v>4.8929</v>
      </c>
      <c r="T324" s="111">
        <v>0.69030000000000002</v>
      </c>
      <c r="U324" s="112">
        <v>5505</v>
      </c>
      <c r="V324" s="111">
        <v>0.85519999999999996</v>
      </c>
      <c r="W324" s="112">
        <v>856</v>
      </c>
      <c r="X324" s="111">
        <v>2.7286999999999999</v>
      </c>
      <c r="Y324" s="112">
        <v>3055</v>
      </c>
      <c r="Z324" s="111">
        <v>64.229299999999995</v>
      </c>
      <c r="AA324" s="111">
        <v>4.7717999999999998</v>
      </c>
      <c r="AB324" s="111">
        <v>0.66839999999999999</v>
      </c>
      <c r="AC324" s="112">
        <v>5233</v>
      </c>
      <c r="AD324" s="111">
        <v>0.82120000000000004</v>
      </c>
      <c r="AE324" s="112">
        <v>850</v>
      </c>
      <c r="AF324" s="111">
        <v>2.6541000000000001</v>
      </c>
      <c r="AG324" s="112">
        <v>2840</v>
      </c>
    </row>
    <row r="325" spans="1:33" x14ac:dyDescent="0.2">
      <c r="A325">
        <v>57620280</v>
      </c>
      <c r="B325" s="110" t="s">
        <v>878</v>
      </c>
      <c r="C325" s="110" t="s">
        <v>510</v>
      </c>
      <c r="D325" s="110">
        <v>1</v>
      </c>
      <c r="E325" s="110">
        <v>0</v>
      </c>
      <c r="F325" s="110">
        <v>2015</v>
      </c>
      <c r="G325" s="111">
        <v>79.708399999999997</v>
      </c>
      <c r="H325" s="111">
        <v>7.5395000000000003</v>
      </c>
      <c r="I325" s="111">
        <v>1.3599000000000001</v>
      </c>
      <c r="J325" s="109">
        <v>2015</v>
      </c>
      <c r="K325" s="112">
        <v>6254</v>
      </c>
      <c r="L325" s="111">
        <v>1.3614999999999999</v>
      </c>
      <c r="M325" s="109">
        <v>2014</v>
      </c>
      <c r="N325" s="112">
        <v>1008</v>
      </c>
      <c r="O325" s="111">
        <v>3.8988999999999998</v>
      </c>
      <c r="P325" s="109">
        <v>2016</v>
      </c>
      <c r="Q325" s="112">
        <v>3767</v>
      </c>
      <c r="R325" s="111">
        <v>79.795199999999994</v>
      </c>
      <c r="S325" s="111">
        <v>6.9622000000000002</v>
      </c>
      <c r="T325" s="111">
        <v>1.0504</v>
      </c>
      <c r="U325" s="112">
        <v>7087</v>
      </c>
      <c r="V325" s="111">
        <v>1.2090000000000001</v>
      </c>
      <c r="W325" s="112">
        <v>1057</v>
      </c>
      <c r="X325" s="111">
        <v>3.8105000000000002</v>
      </c>
      <c r="Y325" s="112">
        <v>3717</v>
      </c>
      <c r="Z325" s="111">
        <v>79.820899999999995</v>
      </c>
      <c r="AA325" s="111">
        <v>6.6553000000000004</v>
      </c>
      <c r="AB325" s="111">
        <v>1.0042</v>
      </c>
      <c r="AC325" s="112">
        <v>7114</v>
      </c>
      <c r="AD325" s="111">
        <v>1.1524000000000001</v>
      </c>
      <c r="AE325" s="112">
        <v>1032</v>
      </c>
      <c r="AF325" s="111">
        <v>3.7328000000000001</v>
      </c>
      <c r="AG325" s="112">
        <v>3478</v>
      </c>
    </row>
    <row r="326" spans="1:33" x14ac:dyDescent="0.2">
      <c r="A326">
        <v>57620320</v>
      </c>
      <c r="B326" s="110" t="s">
        <v>879</v>
      </c>
      <c r="C326" s="110" t="s">
        <v>510</v>
      </c>
      <c r="D326" s="110">
        <v>2</v>
      </c>
      <c r="E326" s="110">
        <v>0</v>
      </c>
      <c r="F326" s="110">
        <v>2015</v>
      </c>
      <c r="G326" s="111">
        <v>75.693700000000007</v>
      </c>
      <c r="H326" s="111">
        <v>10.7247</v>
      </c>
      <c r="I326" s="111">
        <v>2.5646</v>
      </c>
      <c r="J326" s="109">
        <v>2015</v>
      </c>
      <c r="K326" s="112">
        <v>12922</v>
      </c>
      <c r="L326" s="111">
        <v>2.4382000000000001</v>
      </c>
      <c r="M326" s="109">
        <v>2014</v>
      </c>
      <c r="N326" s="112">
        <v>3389</v>
      </c>
      <c r="O326" s="111">
        <v>4.3365999999999998</v>
      </c>
      <c r="P326" s="109">
        <v>2016</v>
      </c>
      <c r="Q326" s="112">
        <v>7518</v>
      </c>
      <c r="R326" s="111">
        <v>75.678700000000006</v>
      </c>
      <c r="S326" s="111">
        <v>9.9169</v>
      </c>
      <c r="T326" s="111">
        <v>1.9609000000000001</v>
      </c>
      <c r="U326" s="112">
        <v>13981</v>
      </c>
      <c r="V326" s="111">
        <v>2.25</v>
      </c>
      <c r="W326" s="112">
        <v>3855</v>
      </c>
      <c r="X326" s="111">
        <v>4.2244000000000002</v>
      </c>
      <c r="Y326" s="112">
        <v>7186</v>
      </c>
      <c r="Z326" s="111">
        <v>75.679599999999994</v>
      </c>
      <c r="AA326" s="111">
        <v>9.1526999999999994</v>
      </c>
      <c r="AB326" s="111">
        <v>1.7871999999999999</v>
      </c>
      <c r="AC326" s="112">
        <v>13296</v>
      </c>
      <c r="AD326" s="111">
        <v>1.9205000000000001</v>
      </c>
      <c r="AE326" s="112">
        <v>4024</v>
      </c>
      <c r="AF326" s="111">
        <v>4.1578999999999997</v>
      </c>
      <c r="AG326" s="112">
        <v>6559</v>
      </c>
    </row>
    <row r="327" spans="1:33" x14ac:dyDescent="0.2">
      <c r="A327">
        <v>57620360</v>
      </c>
      <c r="B327" s="110" t="s">
        <v>880</v>
      </c>
      <c r="C327" s="110" t="s">
        <v>510</v>
      </c>
      <c r="D327" s="110">
        <v>2</v>
      </c>
      <c r="E327" s="110">
        <v>0</v>
      </c>
      <c r="F327" s="110">
        <v>2015</v>
      </c>
      <c r="G327" s="111">
        <v>168.83670000000001</v>
      </c>
      <c r="H327" s="111">
        <v>20.399899999999999</v>
      </c>
      <c r="I327" s="111">
        <v>4.6576000000000004</v>
      </c>
      <c r="J327" s="109">
        <v>2015</v>
      </c>
      <c r="K327" s="112">
        <v>23629</v>
      </c>
      <c r="L327" s="111">
        <v>3.9912999999999998</v>
      </c>
      <c r="M327" s="109">
        <v>2014</v>
      </c>
      <c r="N327" s="112">
        <v>8883</v>
      </c>
      <c r="O327" s="111">
        <v>8.9032</v>
      </c>
      <c r="P327" s="109">
        <v>2016</v>
      </c>
      <c r="Q327" s="112">
        <v>14173</v>
      </c>
      <c r="R327" s="111">
        <v>168.7056</v>
      </c>
      <c r="S327" s="111">
        <v>18.937000000000001</v>
      </c>
      <c r="T327" s="111">
        <v>3.7185999999999999</v>
      </c>
      <c r="U327" s="112">
        <v>24204</v>
      </c>
      <c r="V327" s="111">
        <v>3.3481000000000001</v>
      </c>
      <c r="W327" s="112">
        <v>7999</v>
      </c>
      <c r="X327" s="111">
        <v>8.8404000000000007</v>
      </c>
      <c r="Y327" s="112">
        <v>13339</v>
      </c>
      <c r="Z327" s="111">
        <v>168.69730000000001</v>
      </c>
      <c r="AA327" s="111">
        <v>18.219799999999999</v>
      </c>
      <c r="AB327" s="111">
        <v>3.4043999999999999</v>
      </c>
      <c r="AC327" s="112">
        <v>24178</v>
      </c>
      <c r="AD327" s="111">
        <v>3.2294999999999998</v>
      </c>
      <c r="AE327" s="112">
        <v>8222</v>
      </c>
      <c r="AF327" s="111">
        <v>8.7867999999999995</v>
      </c>
      <c r="AG327" s="112">
        <v>12458</v>
      </c>
    </row>
    <row r="328" spans="1:33" x14ac:dyDescent="0.2">
      <c r="A328">
        <v>57620400</v>
      </c>
      <c r="B328" s="110" t="s">
        <v>881</v>
      </c>
      <c r="C328" s="110" t="s">
        <v>510</v>
      </c>
      <c r="D328" s="110">
        <v>1</v>
      </c>
      <c r="E328" s="110">
        <v>0</v>
      </c>
      <c r="F328" s="110">
        <v>2015</v>
      </c>
      <c r="G328" s="111">
        <v>128.41050000000001</v>
      </c>
      <c r="H328" s="111">
        <v>9.7634000000000007</v>
      </c>
      <c r="I328" s="111">
        <v>1.6680999999999999</v>
      </c>
      <c r="J328" s="109">
        <v>2015</v>
      </c>
      <c r="K328" s="112">
        <v>8267</v>
      </c>
      <c r="L328" s="111">
        <v>1.6950000000000001</v>
      </c>
      <c r="M328" s="109">
        <v>2014</v>
      </c>
      <c r="N328" s="112">
        <v>900</v>
      </c>
      <c r="O328" s="111">
        <v>5.2770000000000001</v>
      </c>
      <c r="P328" s="109">
        <v>2016</v>
      </c>
      <c r="Q328" s="112">
        <v>4815</v>
      </c>
      <c r="R328" s="111">
        <v>128.13079999999999</v>
      </c>
      <c r="S328" s="111">
        <v>9.1181000000000001</v>
      </c>
      <c r="T328" s="111">
        <v>1.3278000000000001</v>
      </c>
      <c r="U328" s="112">
        <v>9103</v>
      </c>
      <c r="V328" s="111">
        <v>1.488</v>
      </c>
      <c r="W328" s="112">
        <v>904</v>
      </c>
      <c r="X328" s="111">
        <v>5.2103000000000002</v>
      </c>
      <c r="Y328" s="112">
        <v>4731</v>
      </c>
      <c r="Z328" s="111">
        <v>128.13120000000001</v>
      </c>
      <c r="AA328" s="111">
        <v>8.8962000000000003</v>
      </c>
      <c r="AB328" s="111">
        <v>1.2082999999999999</v>
      </c>
      <c r="AC328" s="112">
        <v>8959</v>
      </c>
      <c r="AD328" s="111">
        <v>1.4369000000000001</v>
      </c>
      <c r="AE328" s="112">
        <v>1022</v>
      </c>
      <c r="AF328" s="111">
        <v>5.1982999999999997</v>
      </c>
      <c r="AG328" s="112">
        <v>4445</v>
      </c>
    </row>
    <row r="329" spans="1:33" x14ac:dyDescent="0.2">
      <c r="A329">
        <v>57660000</v>
      </c>
      <c r="B329" s="110" t="s">
        <v>535</v>
      </c>
      <c r="C329" s="110" t="s">
        <v>700</v>
      </c>
      <c r="D329" s="110">
        <v>0</v>
      </c>
      <c r="E329" s="110">
        <v>4</v>
      </c>
      <c r="F329" s="110">
        <v>2015</v>
      </c>
      <c r="G329" s="111">
        <v>1246.2140999999999</v>
      </c>
      <c r="H329" s="111">
        <v>210.2878</v>
      </c>
      <c r="I329" s="111">
        <v>68.181899999999999</v>
      </c>
      <c r="J329" s="109">
        <v>2015</v>
      </c>
      <c r="K329" s="112">
        <v>350750</v>
      </c>
      <c r="L329" s="111">
        <v>30.758199999999999</v>
      </c>
      <c r="M329" s="109">
        <v>2014</v>
      </c>
      <c r="N329" s="112">
        <v>106405</v>
      </c>
      <c r="O329" s="111">
        <v>64.698499999999996</v>
      </c>
      <c r="P329" s="109">
        <v>2016</v>
      </c>
      <c r="Q329" s="112">
        <v>205417</v>
      </c>
      <c r="R329" s="111">
        <v>1246.3821</v>
      </c>
      <c r="S329" s="111">
        <v>195.04470000000001</v>
      </c>
      <c r="T329" s="111">
        <v>62.302599999999998</v>
      </c>
      <c r="U329" s="112">
        <v>365006</v>
      </c>
      <c r="V329" s="111">
        <v>28.813700000000001</v>
      </c>
      <c r="W329" s="112">
        <v>108071</v>
      </c>
      <c r="X329" s="111">
        <v>56.875</v>
      </c>
      <c r="Y329" s="112">
        <v>200526</v>
      </c>
      <c r="Z329" s="111">
        <v>1246.3791000000001</v>
      </c>
      <c r="AA329" s="111">
        <v>186.0822</v>
      </c>
      <c r="AB329" s="111">
        <v>60.289499999999997</v>
      </c>
      <c r="AC329" s="112">
        <v>360471</v>
      </c>
      <c r="AD329" s="111">
        <v>28.163900000000002</v>
      </c>
      <c r="AE329" s="112">
        <v>110134</v>
      </c>
      <c r="AF329" s="111">
        <v>56.4754</v>
      </c>
      <c r="AG329" s="112">
        <v>191371</v>
      </c>
    </row>
    <row r="330" spans="1:33" x14ac:dyDescent="0.2">
      <c r="A330">
        <v>57660040</v>
      </c>
      <c r="B330" s="110" t="s">
        <v>103</v>
      </c>
      <c r="C330" s="110" t="s">
        <v>510</v>
      </c>
      <c r="D330" s="110">
        <v>1</v>
      </c>
      <c r="E330" s="110">
        <v>0</v>
      </c>
      <c r="F330" s="110">
        <v>2015</v>
      </c>
      <c r="G330" s="111">
        <v>42.184600000000003</v>
      </c>
      <c r="H330" s="111">
        <v>6.6866000000000003</v>
      </c>
      <c r="I330" s="111">
        <v>1.6462000000000001</v>
      </c>
      <c r="J330" s="109">
        <v>2015</v>
      </c>
      <c r="K330" s="112">
        <v>9828</v>
      </c>
      <c r="L330" s="111">
        <v>0.64610000000000001</v>
      </c>
      <c r="M330" s="109">
        <v>2014</v>
      </c>
      <c r="N330" s="112">
        <v>2205</v>
      </c>
      <c r="O330" s="111">
        <v>2.0068999999999999</v>
      </c>
      <c r="P330" s="109">
        <v>2016</v>
      </c>
      <c r="Q330" s="112">
        <v>5264</v>
      </c>
      <c r="R330" s="111">
        <v>42.206400000000002</v>
      </c>
      <c r="S330" s="111">
        <v>5.4455</v>
      </c>
      <c r="T330" s="111">
        <v>1.4391</v>
      </c>
      <c r="U330" s="112">
        <v>10120</v>
      </c>
      <c r="V330" s="111">
        <v>0.4622</v>
      </c>
      <c r="W330" s="112">
        <v>2126</v>
      </c>
      <c r="X330" s="111">
        <v>1.1598999999999999</v>
      </c>
      <c r="Y330" s="112">
        <v>4918</v>
      </c>
      <c r="Z330" s="111">
        <v>42.206800000000001</v>
      </c>
      <c r="AA330" s="111">
        <v>5.2018000000000004</v>
      </c>
      <c r="AB330" s="111">
        <v>1.4075</v>
      </c>
      <c r="AC330" s="112">
        <v>9607</v>
      </c>
      <c r="AD330" s="111">
        <v>0.42099999999999999</v>
      </c>
      <c r="AE330" s="112">
        <v>2091</v>
      </c>
      <c r="AF330" s="111">
        <v>1.1315</v>
      </c>
      <c r="AG330" s="112">
        <v>4554</v>
      </c>
    </row>
    <row r="331" spans="1:33" x14ac:dyDescent="0.2">
      <c r="A331">
        <v>57660080</v>
      </c>
      <c r="B331" s="110" t="s">
        <v>882</v>
      </c>
      <c r="C331" s="110" t="s">
        <v>510</v>
      </c>
      <c r="D331" s="110">
        <v>3</v>
      </c>
      <c r="E331" s="110">
        <v>0</v>
      </c>
      <c r="F331" s="110">
        <v>2015</v>
      </c>
      <c r="G331" s="111">
        <v>100.0476</v>
      </c>
      <c r="H331" s="111">
        <v>26.043600000000001</v>
      </c>
      <c r="I331" s="111">
        <v>9.1290999999999993</v>
      </c>
      <c r="J331" s="109">
        <v>2015</v>
      </c>
      <c r="K331" s="112">
        <v>53341</v>
      </c>
      <c r="L331" s="111">
        <v>4.8155999999999999</v>
      </c>
      <c r="M331" s="109">
        <v>2014</v>
      </c>
      <c r="N331" s="112">
        <v>17368</v>
      </c>
      <c r="O331" s="111">
        <v>6.5517000000000003</v>
      </c>
      <c r="P331" s="109">
        <v>2016</v>
      </c>
      <c r="Q331" s="112">
        <v>31302</v>
      </c>
      <c r="R331" s="111">
        <v>100.0539</v>
      </c>
      <c r="S331" s="111">
        <v>24.597899999999999</v>
      </c>
      <c r="T331" s="111">
        <v>8.4055999999999997</v>
      </c>
      <c r="U331" s="112">
        <v>55028</v>
      </c>
      <c r="V331" s="111">
        <v>4.2904999999999998</v>
      </c>
      <c r="W331" s="112">
        <v>18379</v>
      </c>
      <c r="X331" s="111">
        <v>5.875</v>
      </c>
      <c r="Y331" s="112">
        <v>30156</v>
      </c>
      <c r="Z331" s="111">
        <v>100.0527</v>
      </c>
      <c r="AA331" s="111">
        <v>23.525099999999998</v>
      </c>
      <c r="AB331" s="111">
        <v>8.2185000000000006</v>
      </c>
      <c r="AC331" s="112">
        <v>55029</v>
      </c>
      <c r="AD331" s="111">
        <v>4.2081</v>
      </c>
      <c r="AE331" s="112">
        <v>18545</v>
      </c>
      <c r="AF331" s="111">
        <v>5.5369000000000002</v>
      </c>
      <c r="AG331" s="112">
        <v>29089</v>
      </c>
    </row>
    <row r="332" spans="1:33" x14ac:dyDescent="0.2">
      <c r="A332">
        <v>57660120</v>
      </c>
      <c r="B332" s="110" t="s">
        <v>883</v>
      </c>
      <c r="C332" s="110" t="s">
        <v>510</v>
      </c>
      <c r="D332" s="110">
        <v>1</v>
      </c>
      <c r="E332" s="110">
        <v>0</v>
      </c>
      <c r="F332" s="110">
        <v>2015</v>
      </c>
      <c r="G332" s="111">
        <v>59.457599999999999</v>
      </c>
      <c r="H332" s="111">
        <v>6.9093999999999998</v>
      </c>
      <c r="I332" s="111">
        <v>1.8633999999999999</v>
      </c>
      <c r="J332" s="109">
        <v>2015</v>
      </c>
      <c r="K332" s="112">
        <v>8846</v>
      </c>
      <c r="L332" s="111">
        <v>1.1013999999999999</v>
      </c>
      <c r="M332" s="109">
        <v>2014</v>
      </c>
      <c r="N332" s="112">
        <v>2182</v>
      </c>
      <c r="O332" s="111">
        <v>2.6244000000000001</v>
      </c>
      <c r="P332" s="109">
        <v>2016</v>
      </c>
      <c r="Q332" s="112">
        <v>5222</v>
      </c>
      <c r="R332" s="111">
        <v>59.463799999999999</v>
      </c>
      <c r="S332" s="111">
        <v>6.7135999999999996</v>
      </c>
      <c r="T332" s="111">
        <v>1.6514</v>
      </c>
      <c r="U332" s="112">
        <v>9774</v>
      </c>
      <c r="V332" s="111">
        <v>0.97250000000000003</v>
      </c>
      <c r="W332" s="112">
        <v>2239</v>
      </c>
      <c r="X332" s="111">
        <v>2.7328000000000001</v>
      </c>
      <c r="Y332" s="112">
        <v>5365</v>
      </c>
      <c r="Z332" s="111">
        <v>59.463700000000003</v>
      </c>
      <c r="AA332" s="111">
        <v>6.2992999999999997</v>
      </c>
      <c r="AB332" s="111">
        <v>1.59</v>
      </c>
      <c r="AC332" s="112">
        <v>9616</v>
      </c>
      <c r="AD332" s="111">
        <v>0.9224</v>
      </c>
      <c r="AE332" s="112">
        <v>2286</v>
      </c>
      <c r="AF332" s="111">
        <v>2.7414000000000001</v>
      </c>
      <c r="AG332" s="112">
        <v>5150</v>
      </c>
    </row>
    <row r="333" spans="1:33" x14ac:dyDescent="0.2">
      <c r="A333">
        <v>57660160</v>
      </c>
      <c r="B333" s="110" t="s">
        <v>884</v>
      </c>
      <c r="C333" s="110" t="s">
        <v>510</v>
      </c>
      <c r="D333" s="110">
        <v>2</v>
      </c>
      <c r="E333" s="110">
        <v>0</v>
      </c>
      <c r="F333" s="110">
        <v>2015</v>
      </c>
      <c r="G333" s="111">
        <v>99.100899999999996</v>
      </c>
      <c r="H333" s="111">
        <v>13.070399999999999</v>
      </c>
      <c r="I333" s="111">
        <v>3.1223999999999998</v>
      </c>
      <c r="J333" s="109">
        <v>2015</v>
      </c>
      <c r="K333" s="112">
        <v>15370</v>
      </c>
      <c r="L333" s="111">
        <v>2.1284999999999998</v>
      </c>
      <c r="M333" s="109">
        <v>2014</v>
      </c>
      <c r="N333" s="112">
        <v>7414</v>
      </c>
      <c r="O333" s="111">
        <v>5.0842999999999998</v>
      </c>
      <c r="P333" s="109">
        <v>2016</v>
      </c>
      <c r="Q333" s="112">
        <v>9833</v>
      </c>
      <c r="R333" s="111">
        <v>99.116</v>
      </c>
      <c r="S333" s="111">
        <v>11.791</v>
      </c>
      <c r="T333" s="111">
        <v>2.8662000000000001</v>
      </c>
      <c r="U333" s="112">
        <v>17622</v>
      </c>
      <c r="V333" s="111">
        <v>1.9377</v>
      </c>
      <c r="W333" s="112">
        <v>6376</v>
      </c>
      <c r="X333" s="111">
        <v>4.3068</v>
      </c>
      <c r="Y333" s="112">
        <v>9651</v>
      </c>
      <c r="Z333" s="111">
        <v>99.114500000000007</v>
      </c>
      <c r="AA333" s="111">
        <v>10.944100000000001</v>
      </c>
      <c r="AB333" s="111">
        <v>2.6718000000000002</v>
      </c>
      <c r="AC333" s="112">
        <v>16786</v>
      </c>
      <c r="AD333" s="111">
        <v>1.8740000000000001</v>
      </c>
      <c r="AE333" s="112">
        <v>5942</v>
      </c>
      <c r="AF333" s="111">
        <v>4.1807999999999996</v>
      </c>
      <c r="AG333" s="112">
        <v>8718</v>
      </c>
    </row>
    <row r="334" spans="1:33" x14ac:dyDescent="0.2">
      <c r="A334">
        <v>57660200</v>
      </c>
      <c r="B334" s="110" t="s">
        <v>885</v>
      </c>
      <c r="C334" s="110" t="s">
        <v>510</v>
      </c>
      <c r="D334" s="110">
        <v>4</v>
      </c>
      <c r="E334" s="110">
        <v>0</v>
      </c>
      <c r="F334" s="110">
        <v>2015</v>
      </c>
      <c r="G334" s="111">
        <v>129.39449999999999</v>
      </c>
      <c r="H334" s="111">
        <v>33.8964</v>
      </c>
      <c r="I334" s="111">
        <v>13.145899999999999</v>
      </c>
      <c r="J334" s="109">
        <v>2015</v>
      </c>
      <c r="K334" s="112">
        <v>74817</v>
      </c>
      <c r="L334" s="111">
        <v>3.7458</v>
      </c>
      <c r="M334" s="109">
        <v>2014</v>
      </c>
      <c r="N334" s="112">
        <v>30826</v>
      </c>
      <c r="O334" s="111">
        <v>8.3605999999999998</v>
      </c>
      <c r="P334" s="109">
        <v>2016</v>
      </c>
      <c r="Q334" s="112">
        <v>41797</v>
      </c>
      <c r="R334" s="111">
        <v>129.39340000000001</v>
      </c>
      <c r="S334" s="111">
        <v>32.0411</v>
      </c>
      <c r="T334" s="111">
        <v>12.5853</v>
      </c>
      <c r="U334" s="112">
        <v>73695</v>
      </c>
      <c r="V334" s="111">
        <v>3.8584000000000001</v>
      </c>
      <c r="W334" s="112">
        <v>27887</v>
      </c>
      <c r="X334" s="111">
        <v>7.2084999999999999</v>
      </c>
      <c r="Y334" s="112">
        <v>40867</v>
      </c>
      <c r="Z334" s="111">
        <v>129.39400000000001</v>
      </c>
      <c r="AA334" s="111">
        <v>30.232299999999999</v>
      </c>
      <c r="AB334" s="111">
        <v>12.1822</v>
      </c>
      <c r="AC334" s="112">
        <v>73343</v>
      </c>
      <c r="AD334" s="111">
        <v>3.7856999999999998</v>
      </c>
      <c r="AE334" s="112">
        <v>27682</v>
      </c>
      <c r="AF334" s="111">
        <v>7.1443000000000003</v>
      </c>
      <c r="AG334" s="112">
        <v>40047</v>
      </c>
    </row>
    <row r="335" spans="1:33" x14ac:dyDescent="0.2">
      <c r="A335">
        <v>57660240</v>
      </c>
      <c r="B335" s="110" t="s">
        <v>146</v>
      </c>
      <c r="C335" s="110" t="s">
        <v>510</v>
      </c>
      <c r="D335" s="110">
        <v>1</v>
      </c>
      <c r="E335" s="110">
        <v>0</v>
      </c>
      <c r="F335" s="110">
        <v>2015</v>
      </c>
      <c r="G335" s="111">
        <v>49.794600000000003</v>
      </c>
      <c r="H335" s="111">
        <v>6.1033999999999997</v>
      </c>
      <c r="I335" s="111">
        <v>2.0914000000000001</v>
      </c>
      <c r="J335" s="109">
        <v>2015</v>
      </c>
      <c r="K335" s="112">
        <v>7970</v>
      </c>
      <c r="L335" s="111">
        <v>1.1607000000000001</v>
      </c>
      <c r="M335" s="109">
        <v>2014</v>
      </c>
      <c r="N335" s="112">
        <v>1995</v>
      </c>
      <c r="O335" s="111">
        <v>1.8168</v>
      </c>
      <c r="P335" s="109">
        <v>2016</v>
      </c>
      <c r="Q335" s="112">
        <v>5111</v>
      </c>
      <c r="R335" s="111">
        <v>49.791800000000002</v>
      </c>
      <c r="S335" s="111">
        <v>5.7481</v>
      </c>
      <c r="T335" s="111">
        <v>1.8666</v>
      </c>
      <c r="U335" s="112">
        <v>8804</v>
      </c>
      <c r="V335" s="111">
        <v>1.0769</v>
      </c>
      <c r="W335" s="112">
        <v>1193</v>
      </c>
      <c r="X335" s="111">
        <v>1.7805</v>
      </c>
      <c r="Y335" s="112">
        <v>4879</v>
      </c>
      <c r="Z335" s="111">
        <v>49.792000000000002</v>
      </c>
      <c r="AA335" s="111">
        <v>5.5948000000000002</v>
      </c>
      <c r="AB335" s="111">
        <v>1.8205</v>
      </c>
      <c r="AC335" s="112">
        <v>8587</v>
      </c>
      <c r="AD335" s="111">
        <v>1.0840000000000001</v>
      </c>
      <c r="AE335" s="112">
        <v>1423</v>
      </c>
      <c r="AF335" s="111">
        <v>1.7864</v>
      </c>
      <c r="AG335" s="112">
        <v>4684</v>
      </c>
    </row>
    <row r="336" spans="1:33" x14ac:dyDescent="0.2">
      <c r="A336">
        <v>57660280</v>
      </c>
      <c r="B336" s="110" t="s">
        <v>166</v>
      </c>
      <c r="C336" s="110" t="s">
        <v>510</v>
      </c>
      <c r="D336" s="110">
        <v>2</v>
      </c>
      <c r="E336" s="110">
        <v>0</v>
      </c>
      <c r="F336" s="110">
        <v>2015</v>
      </c>
      <c r="G336" s="111">
        <v>92.491200000000006</v>
      </c>
      <c r="H336" s="111">
        <v>10.2127</v>
      </c>
      <c r="I336" s="111">
        <v>2.9823</v>
      </c>
      <c r="J336" s="109">
        <v>2015</v>
      </c>
      <c r="K336" s="112">
        <v>11522</v>
      </c>
      <c r="L336" s="111">
        <v>2.0876999999999999</v>
      </c>
      <c r="M336" s="109">
        <v>2014</v>
      </c>
      <c r="N336" s="112">
        <v>3015</v>
      </c>
      <c r="O336" s="111">
        <v>3.5007000000000001</v>
      </c>
      <c r="P336" s="109">
        <v>2016</v>
      </c>
      <c r="Q336" s="112">
        <v>7331</v>
      </c>
      <c r="R336" s="111">
        <v>92.525400000000005</v>
      </c>
      <c r="S336" s="111">
        <v>9.6944999999999997</v>
      </c>
      <c r="T336" s="111">
        <v>2.6404999999999998</v>
      </c>
      <c r="U336" s="112">
        <v>13331</v>
      </c>
      <c r="V336" s="111">
        <v>1.8431</v>
      </c>
      <c r="W336" s="112">
        <v>3510</v>
      </c>
      <c r="X336" s="111">
        <v>3.4260000000000002</v>
      </c>
      <c r="Y336" s="112">
        <v>7614</v>
      </c>
      <c r="Z336" s="111">
        <v>92.525000000000006</v>
      </c>
      <c r="AA336" s="111">
        <v>9.4352</v>
      </c>
      <c r="AB336" s="111">
        <v>2.5985</v>
      </c>
      <c r="AC336" s="112">
        <v>13407</v>
      </c>
      <c r="AD336" s="111">
        <v>1.8379000000000001</v>
      </c>
      <c r="AE336" s="112">
        <v>3723</v>
      </c>
      <c r="AF336" s="111">
        <v>3.4323999999999999</v>
      </c>
      <c r="AG336" s="112">
        <v>7246</v>
      </c>
    </row>
    <row r="337" spans="1:33" x14ac:dyDescent="0.2">
      <c r="A337">
        <v>57660320</v>
      </c>
      <c r="B337" s="110" t="s">
        <v>886</v>
      </c>
      <c r="C337" s="110" t="s">
        <v>510</v>
      </c>
      <c r="D337" s="110">
        <v>2</v>
      </c>
      <c r="E337" s="110">
        <v>0</v>
      </c>
      <c r="F337" s="110">
        <v>2015</v>
      </c>
      <c r="G337" s="111">
        <v>90.145499999999998</v>
      </c>
      <c r="H337" s="111">
        <v>13.4451</v>
      </c>
      <c r="I337" s="111">
        <v>3.8845999999999998</v>
      </c>
      <c r="J337" s="109">
        <v>2015</v>
      </c>
      <c r="K337" s="112">
        <v>17126</v>
      </c>
      <c r="L337" s="111">
        <v>1.6914</v>
      </c>
      <c r="M337" s="109">
        <v>2014</v>
      </c>
      <c r="N337" s="112">
        <v>3642</v>
      </c>
      <c r="O337" s="111">
        <v>4.6214000000000004</v>
      </c>
      <c r="P337" s="109">
        <v>2016</v>
      </c>
      <c r="Q337" s="112">
        <v>9921</v>
      </c>
      <c r="R337" s="111">
        <v>90.160600000000002</v>
      </c>
      <c r="S337" s="111">
        <v>12.339700000000001</v>
      </c>
      <c r="T337" s="111">
        <v>3.3999000000000001</v>
      </c>
      <c r="U337" s="112">
        <v>18754</v>
      </c>
      <c r="V337" s="111">
        <v>1.6589</v>
      </c>
      <c r="W337" s="112">
        <v>5249</v>
      </c>
      <c r="X337" s="111">
        <v>4.3800999999999997</v>
      </c>
      <c r="Y337" s="112">
        <v>9994</v>
      </c>
      <c r="Z337" s="111">
        <v>90.16</v>
      </c>
      <c r="AA337" s="111">
        <v>11.7293</v>
      </c>
      <c r="AB337" s="111">
        <v>3.1711</v>
      </c>
      <c r="AC337" s="112">
        <v>18664</v>
      </c>
      <c r="AD337" s="111">
        <v>1.6062000000000001</v>
      </c>
      <c r="AE337" s="112">
        <v>5577</v>
      </c>
      <c r="AF337" s="111">
        <v>4.3731999999999998</v>
      </c>
      <c r="AG337" s="112">
        <v>9726</v>
      </c>
    </row>
    <row r="338" spans="1:33" x14ac:dyDescent="0.2">
      <c r="A338">
        <v>57660360</v>
      </c>
      <c r="B338" s="110" t="s">
        <v>206</v>
      </c>
      <c r="C338" s="110" t="s">
        <v>510</v>
      </c>
      <c r="D338" s="110">
        <v>2</v>
      </c>
      <c r="E338" s="110">
        <v>0</v>
      </c>
      <c r="F338" s="110">
        <v>2015</v>
      </c>
      <c r="G338" s="111">
        <v>112.4188</v>
      </c>
      <c r="H338" s="111">
        <v>12.9674</v>
      </c>
      <c r="I338" s="111">
        <v>3.4203999999999999</v>
      </c>
      <c r="J338" s="109">
        <v>2015</v>
      </c>
      <c r="K338" s="112">
        <v>13914</v>
      </c>
      <c r="L338" s="111">
        <v>2.1238999999999999</v>
      </c>
      <c r="M338" s="109">
        <v>2014</v>
      </c>
      <c r="N338" s="112">
        <v>2263</v>
      </c>
      <c r="O338" s="111">
        <v>5.1177999999999999</v>
      </c>
      <c r="P338" s="109">
        <v>2016</v>
      </c>
      <c r="Q338" s="112">
        <v>8839</v>
      </c>
      <c r="R338" s="111">
        <v>112.43219999999999</v>
      </c>
      <c r="S338" s="111">
        <v>12.468999999999999</v>
      </c>
      <c r="T338" s="111">
        <v>3.0926999999999998</v>
      </c>
      <c r="U338" s="112">
        <v>15827</v>
      </c>
      <c r="V338" s="111">
        <v>1.9483999999999999</v>
      </c>
      <c r="W338" s="112">
        <v>2862</v>
      </c>
      <c r="X338" s="111">
        <v>4.9504999999999999</v>
      </c>
      <c r="Y338" s="112">
        <v>9102</v>
      </c>
      <c r="Z338" s="111">
        <v>112.43259999999999</v>
      </c>
      <c r="AA338" s="111">
        <v>12.164899999999999</v>
      </c>
      <c r="AB338" s="111">
        <v>2.9950999999999999</v>
      </c>
      <c r="AC338" s="112">
        <v>15791</v>
      </c>
      <c r="AD338" s="111">
        <v>1.9694</v>
      </c>
      <c r="AE338" s="112">
        <v>3059</v>
      </c>
      <c r="AF338" s="111">
        <v>4.9880000000000004</v>
      </c>
      <c r="AG338" s="112">
        <v>8566</v>
      </c>
    </row>
    <row r="339" spans="1:33" x14ac:dyDescent="0.2">
      <c r="A339">
        <v>57660400</v>
      </c>
      <c r="B339" s="110" t="s">
        <v>887</v>
      </c>
      <c r="C339" s="110" t="s">
        <v>510</v>
      </c>
      <c r="D339" s="110">
        <v>3</v>
      </c>
      <c r="E339" s="110">
        <v>0</v>
      </c>
      <c r="F339" s="110">
        <v>2015</v>
      </c>
      <c r="G339" s="111">
        <v>76.043199999999999</v>
      </c>
      <c r="H339" s="111">
        <v>18.134</v>
      </c>
      <c r="I339" s="111">
        <v>6.7449000000000003</v>
      </c>
      <c r="J339" s="109">
        <v>2015</v>
      </c>
      <c r="K339" s="112">
        <v>35120</v>
      </c>
      <c r="L339" s="111">
        <v>2.7837000000000001</v>
      </c>
      <c r="M339" s="109">
        <v>2014</v>
      </c>
      <c r="N339" s="112">
        <v>6132</v>
      </c>
      <c r="O339" s="111">
        <v>4.4913999999999996</v>
      </c>
      <c r="P339" s="109">
        <v>2016</v>
      </c>
      <c r="Q339" s="112">
        <v>20491</v>
      </c>
      <c r="R339" s="111">
        <v>76.063100000000006</v>
      </c>
      <c r="S339" s="111">
        <v>17.510100000000001</v>
      </c>
      <c r="T339" s="111">
        <v>6.2419000000000002</v>
      </c>
      <c r="U339" s="112">
        <v>36073</v>
      </c>
      <c r="V339" s="111">
        <v>2.8588</v>
      </c>
      <c r="W339" s="112">
        <v>7538</v>
      </c>
      <c r="X339" s="111">
        <v>4.0183</v>
      </c>
      <c r="Y339" s="112">
        <v>19866</v>
      </c>
      <c r="Z339" s="111">
        <v>76.061999999999998</v>
      </c>
      <c r="AA339" s="111">
        <v>16.288499999999999</v>
      </c>
      <c r="AB339" s="111">
        <v>6.1425000000000001</v>
      </c>
      <c r="AC339" s="112">
        <v>35931</v>
      </c>
      <c r="AD339" s="111">
        <v>2.8167</v>
      </c>
      <c r="AE339" s="112">
        <v>8634</v>
      </c>
      <c r="AF339" s="111">
        <v>3.8708999999999998</v>
      </c>
      <c r="AG339" s="112">
        <v>18963</v>
      </c>
    </row>
    <row r="340" spans="1:33" x14ac:dyDescent="0.2">
      <c r="A340">
        <v>57660440</v>
      </c>
      <c r="B340" s="110" t="s">
        <v>888</v>
      </c>
      <c r="C340" s="110" t="s">
        <v>510</v>
      </c>
      <c r="D340" s="110">
        <v>3</v>
      </c>
      <c r="E340" s="110">
        <v>0</v>
      </c>
      <c r="F340" s="110">
        <v>2015</v>
      </c>
      <c r="G340" s="111">
        <v>100.8549</v>
      </c>
      <c r="H340" s="111">
        <v>21.104900000000001</v>
      </c>
      <c r="I340" s="111">
        <v>7.6260000000000003</v>
      </c>
      <c r="J340" s="109">
        <v>2015</v>
      </c>
      <c r="K340" s="112">
        <v>41276</v>
      </c>
      <c r="L340" s="111">
        <v>3.3620999999999999</v>
      </c>
      <c r="M340" s="109">
        <v>2014</v>
      </c>
      <c r="N340" s="112">
        <v>16752</v>
      </c>
      <c r="O340" s="111">
        <v>5.4718</v>
      </c>
      <c r="P340" s="109">
        <v>2016</v>
      </c>
      <c r="Q340" s="112">
        <v>23353</v>
      </c>
      <c r="R340" s="111">
        <v>100.863</v>
      </c>
      <c r="S340" s="111">
        <v>19.3614</v>
      </c>
      <c r="T340" s="111">
        <v>6.9775999999999998</v>
      </c>
      <c r="U340" s="112">
        <v>41995</v>
      </c>
      <c r="V340" s="111">
        <v>3.2456</v>
      </c>
      <c r="W340" s="112">
        <v>15921</v>
      </c>
      <c r="X340" s="111">
        <v>4.6048</v>
      </c>
      <c r="Y340" s="112">
        <v>22207</v>
      </c>
      <c r="Z340" s="111">
        <v>100.8643</v>
      </c>
      <c r="AA340" s="111">
        <v>18.6905</v>
      </c>
      <c r="AB340" s="111">
        <v>6.7740999999999998</v>
      </c>
      <c r="AC340" s="112">
        <v>41403</v>
      </c>
      <c r="AD340" s="111">
        <v>3.2595000000000001</v>
      </c>
      <c r="AE340" s="112">
        <v>16175</v>
      </c>
      <c r="AF340" s="111">
        <v>4.5382999999999996</v>
      </c>
      <c r="AG340" s="112">
        <v>21667</v>
      </c>
    </row>
    <row r="341" spans="1:33" x14ac:dyDescent="0.2">
      <c r="A341">
        <v>57660480</v>
      </c>
      <c r="B341" s="110" t="s">
        <v>242</v>
      </c>
      <c r="C341" s="110" t="s">
        <v>510</v>
      </c>
      <c r="D341" s="110">
        <v>2</v>
      </c>
      <c r="E341" s="110">
        <v>0</v>
      </c>
      <c r="F341" s="110">
        <v>2015</v>
      </c>
      <c r="G341" s="111">
        <v>36.932000000000002</v>
      </c>
      <c r="H341" s="111">
        <v>8.8506</v>
      </c>
      <c r="I341" s="111">
        <v>3.3974000000000002</v>
      </c>
      <c r="J341" s="109">
        <v>2015</v>
      </c>
      <c r="K341" s="112">
        <v>16401</v>
      </c>
      <c r="L341" s="111">
        <v>1.7397</v>
      </c>
      <c r="M341" s="109">
        <v>2014</v>
      </c>
      <c r="N341" s="112">
        <v>4500</v>
      </c>
      <c r="O341" s="111">
        <v>2.0605000000000002</v>
      </c>
      <c r="P341" s="109">
        <v>2016</v>
      </c>
      <c r="Q341" s="112">
        <v>10234</v>
      </c>
      <c r="R341" s="111">
        <v>36.940399999999997</v>
      </c>
      <c r="S341" s="111">
        <v>7.8354999999999997</v>
      </c>
      <c r="T341" s="111">
        <v>2.9325000000000001</v>
      </c>
      <c r="U341" s="112">
        <v>16336</v>
      </c>
      <c r="V341" s="111">
        <v>1.3386</v>
      </c>
      <c r="W341" s="112">
        <v>3894</v>
      </c>
      <c r="X341" s="111">
        <v>1.7403</v>
      </c>
      <c r="Y341" s="112">
        <v>9255</v>
      </c>
      <c r="Z341" s="111">
        <v>36.942100000000003</v>
      </c>
      <c r="AA341" s="111">
        <v>7.4776999999999996</v>
      </c>
      <c r="AB341" s="111">
        <v>2.8613</v>
      </c>
      <c r="AC341" s="112">
        <v>15309</v>
      </c>
      <c r="AD341" s="111">
        <v>1.2555000000000001</v>
      </c>
      <c r="AE341" s="112">
        <v>3465</v>
      </c>
      <c r="AF341" s="111">
        <v>1.7016</v>
      </c>
      <c r="AG341" s="112">
        <v>8479</v>
      </c>
    </row>
    <row r="342" spans="1:33" x14ac:dyDescent="0.2">
      <c r="A342">
        <v>57660520</v>
      </c>
      <c r="B342" s="110" t="s">
        <v>889</v>
      </c>
      <c r="C342" s="110" t="s">
        <v>510</v>
      </c>
      <c r="D342" s="110">
        <v>1</v>
      </c>
      <c r="E342" s="110">
        <v>0</v>
      </c>
      <c r="F342" s="110">
        <v>2015</v>
      </c>
      <c r="G342" s="111">
        <v>88.638400000000004</v>
      </c>
      <c r="H342" s="111">
        <v>9.8514999999999997</v>
      </c>
      <c r="I342" s="111">
        <v>2.1850999999999998</v>
      </c>
      <c r="J342" s="109">
        <v>2015</v>
      </c>
      <c r="K342" s="112">
        <v>9751</v>
      </c>
      <c r="L342" s="111">
        <v>1.3362000000000001</v>
      </c>
      <c r="M342" s="109">
        <v>2014</v>
      </c>
      <c r="N342" s="112">
        <v>1615</v>
      </c>
      <c r="O342" s="111">
        <v>4.1898</v>
      </c>
      <c r="P342" s="109">
        <v>2016</v>
      </c>
      <c r="Q342" s="112">
        <v>6076</v>
      </c>
      <c r="R342" s="111">
        <v>88.615700000000004</v>
      </c>
      <c r="S342" s="111">
        <v>9.5416000000000007</v>
      </c>
      <c r="T342" s="111">
        <v>1.8883000000000001</v>
      </c>
      <c r="U342" s="112">
        <v>11718</v>
      </c>
      <c r="V342" s="111">
        <v>1.2621</v>
      </c>
      <c r="W342" s="112">
        <v>2352</v>
      </c>
      <c r="X342" s="111">
        <v>4.2237999999999998</v>
      </c>
      <c r="Y342" s="112">
        <v>6452</v>
      </c>
      <c r="Z342" s="111">
        <v>88.615300000000005</v>
      </c>
      <c r="AA342" s="111">
        <v>9.1333000000000002</v>
      </c>
      <c r="AB342" s="111">
        <v>1.7656000000000001</v>
      </c>
      <c r="AC342" s="112">
        <v>12003</v>
      </c>
      <c r="AD342" s="111">
        <v>1.2085999999999999</v>
      </c>
      <c r="AE342" s="112">
        <v>2518</v>
      </c>
      <c r="AF342" s="111">
        <v>4.2610000000000001</v>
      </c>
      <c r="AG342" s="112">
        <v>5972</v>
      </c>
    </row>
    <row r="343" spans="1:33" x14ac:dyDescent="0.2">
      <c r="A343">
        <v>57660560</v>
      </c>
      <c r="B343" s="110" t="s">
        <v>890</v>
      </c>
      <c r="C343" s="110" t="s">
        <v>510</v>
      </c>
      <c r="D343" s="110">
        <v>2</v>
      </c>
      <c r="E343" s="110">
        <v>0</v>
      </c>
      <c r="F343" s="110">
        <v>2015</v>
      </c>
      <c r="G343" s="111">
        <v>32.694600000000001</v>
      </c>
      <c r="H343" s="111">
        <v>8.6602999999999994</v>
      </c>
      <c r="I343" s="111">
        <v>3.0291999999999999</v>
      </c>
      <c r="J343" s="109">
        <v>2015</v>
      </c>
      <c r="K343" s="112">
        <v>17616</v>
      </c>
      <c r="L343" s="111">
        <v>0.66239999999999999</v>
      </c>
      <c r="M343" s="109">
        <v>2014</v>
      </c>
      <c r="N343" s="112">
        <v>3718</v>
      </c>
      <c r="O343" s="111">
        <v>2.6110000000000002</v>
      </c>
      <c r="P343" s="109">
        <v>2016</v>
      </c>
      <c r="Q343" s="112">
        <v>10207</v>
      </c>
      <c r="R343" s="111">
        <v>32.704099999999997</v>
      </c>
      <c r="S343" s="111">
        <v>8.1550999999999991</v>
      </c>
      <c r="T343" s="111">
        <v>2.9779</v>
      </c>
      <c r="U343" s="112">
        <v>17465</v>
      </c>
      <c r="V343" s="111">
        <v>0.80249999999999999</v>
      </c>
      <c r="W343" s="112">
        <v>4037</v>
      </c>
      <c r="X343" s="111">
        <v>2.2057000000000002</v>
      </c>
      <c r="Y343" s="112">
        <v>10081</v>
      </c>
      <c r="Z343" s="111">
        <v>32.705100000000002</v>
      </c>
      <c r="AA343" s="111">
        <v>7.9325999999999999</v>
      </c>
      <c r="AB343" s="111">
        <v>2.9420999999999999</v>
      </c>
      <c r="AC343" s="112">
        <v>17165</v>
      </c>
      <c r="AD343" s="111">
        <v>0.69620000000000004</v>
      </c>
      <c r="AE343" s="112">
        <v>3928</v>
      </c>
      <c r="AF343" s="111">
        <v>2.1796000000000002</v>
      </c>
      <c r="AG343" s="112">
        <v>9183</v>
      </c>
    </row>
    <row r="344" spans="1:33" x14ac:dyDescent="0.2">
      <c r="A344">
        <v>57660600</v>
      </c>
      <c r="B344" s="110" t="s">
        <v>891</v>
      </c>
      <c r="C344" s="110" t="s">
        <v>510</v>
      </c>
      <c r="D344" s="110">
        <v>1</v>
      </c>
      <c r="E344" s="110">
        <v>0</v>
      </c>
      <c r="F344" s="110">
        <v>2015</v>
      </c>
      <c r="G344" s="111">
        <v>60.044899999999998</v>
      </c>
      <c r="H344" s="111">
        <v>7.1791</v>
      </c>
      <c r="I344" s="111">
        <v>1.9213</v>
      </c>
      <c r="J344" s="109">
        <v>2015</v>
      </c>
      <c r="K344" s="112">
        <v>8708</v>
      </c>
      <c r="L344" s="111">
        <v>0.90169999999999995</v>
      </c>
      <c r="M344" s="109">
        <v>2014</v>
      </c>
      <c r="N344" s="112">
        <v>1339</v>
      </c>
      <c r="O344" s="111">
        <v>2.7768000000000002</v>
      </c>
      <c r="P344" s="109">
        <v>2016</v>
      </c>
      <c r="Q344" s="112">
        <v>5245</v>
      </c>
      <c r="R344" s="111">
        <v>60.074599999999997</v>
      </c>
      <c r="S344" s="111">
        <v>6.4476000000000004</v>
      </c>
      <c r="T344" s="111">
        <v>1.6823999999999999</v>
      </c>
      <c r="U344" s="112">
        <v>9619</v>
      </c>
      <c r="V344" s="111">
        <v>0.8054</v>
      </c>
      <c r="W344" s="112">
        <v>2783</v>
      </c>
      <c r="X344" s="111">
        <v>2.3397999999999999</v>
      </c>
      <c r="Y344" s="112">
        <v>5439</v>
      </c>
      <c r="Z344" s="111">
        <v>60.071599999999997</v>
      </c>
      <c r="AA344" s="111">
        <v>6.2096</v>
      </c>
      <c r="AB344" s="111">
        <v>1.6071</v>
      </c>
      <c r="AC344" s="112">
        <v>9636</v>
      </c>
      <c r="AD344" s="111">
        <v>0.79420000000000002</v>
      </c>
      <c r="AE344" s="112">
        <v>3501</v>
      </c>
      <c r="AF344" s="111">
        <v>2.3357000000000001</v>
      </c>
      <c r="AG344" s="112">
        <v>5102</v>
      </c>
    </row>
    <row r="345" spans="1:33" x14ac:dyDescent="0.2">
      <c r="A345">
        <v>57660640</v>
      </c>
      <c r="B345" s="110" t="s">
        <v>50</v>
      </c>
      <c r="C345" s="110" t="s">
        <v>510</v>
      </c>
      <c r="D345" s="110">
        <v>1</v>
      </c>
      <c r="E345" s="110">
        <v>0</v>
      </c>
      <c r="F345" s="110">
        <v>2015</v>
      </c>
      <c r="G345" s="111">
        <v>75.970799999999997</v>
      </c>
      <c r="H345" s="111">
        <v>7.1723999999999997</v>
      </c>
      <c r="I345" s="111">
        <v>1.9923</v>
      </c>
      <c r="J345" s="109">
        <v>2015</v>
      </c>
      <c r="K345" s="112">
        <v>9144</v>
      </c>
      <c r="L345" s="111">
        <v>0.4713</v>
      </c>
      <c r="M345" s="109">
        <v>2014</v>
      </c>
      <c r="N345" s="112">
        <v>1439</v>
      </c>
      <c r="O345" s="111">
        <v>3.4125999999999999</v>
      </c>
      <c r="P345" s="109">
        <v>2016</v>
      </c>
      <c r="Q345" s="112">
        <v>5191</v>
      </c>
      <c r="R345" s="111">
        <v>75.977699999999999</v>
      </c>
      <c r="S345" s="111">
        <v>5.3529999999999998</v>
      </c>
      <c r="T345" s="111">
        <v>1.6547000000000001</v>
      </c>
      <c r="U345" s="112">
        <v>8845</v>
      </c>
      <c r="V345" s="111">
        <v>0.4521</v>
      </c>
      <c r="W345" s="112">
        <v>1725</v>
      </c>
      <c r="X345" s="111">
        <v>1.9221999999999999</v>
      </c>
      <c r="Y345" s="112">
        <v>4665</v>
      </c>
      <c r="Z345" s="111">
        <v>75.977400000000003</v>
      </c>
      <c r="AA345" s="111">
        <v>5.2232000000000003</v>
      </c>
      <c r="AB345" s="111">
        <v>1.5416000000000001</v>
      </c>
      <c r="AC345" s="112">
        <v>8194</v>
      </c>
      <c r="AD345" s="111">
        <v>0.42449999999999999</v>
      </c>
      <c r="AE345" s="112">
        <v>1585</v>
      </c>
      <c r="AF345" s="111">
        <v>2.2734000000000001</v>
      </c>
      <c r="AG345" s="112">
        <v>4106</v>
      </c>
    </row>
    <row r="346" spans="1:33" x14ac:dyDescent="0.2">
      <c r="A346">
        <v>57700000</v>
      </c>
      <c r="B346" s="110" t="s">
        <v>536</v>
      </c>
      <c r="C346" s="110" t="s">
        <v>700</v>
      </c>
      <c r="D346" s="110">
        <v>0</v>
      </c>
      <c r="E346" s="110">
        <v>3</v>
      </c>
      <c r="F346" s="110">
        <v>2015</v>
      </c>
      <c r="G346" s="111">
        <v>1152.4129</v>
      </c>
      <c r="H346" s="111">
        <v>230.8477</v>
      </c>
      <c r="I346" s="111">
        <v>76.566800000000001</v>
      </c>
      <c r="J346" s="109">
        <v>2015</v>
      </c>
      <c r="K346" s="112">
        <v>313050</v>
      </c>
      <c r="L346" s="111">
        <v>41.957799999999999</v>
      </c>
      <c r="M346" s="109">
        <v>2014</v>
      </c>
      <c r="N346" s="112">
        <v>119486</v>
      </c>
      <c r="O346" s="111">
        <v>77.682199999999995</v>
      </c>
      <c r="P346" s="109">
        <v>2016</v>
      </c>
      <c r="Q346" s="112">
        <v>190925</v>
      </c>
      <c r="R346" s="111">
        <v>1152.0642</v>
      </c>
      <c r="S346" s="111">
        <v>211.30160000000001</v>
      </c>
      <c r="T346" s="111">
        <v>62.112200000000001</v>
      </c>
      <c r="U346" s="112">
        <v>322789</v>
      </c>
      <c r="V346" s="111">
        <v>44.185699999999997</v>
      </c>
      <c r="W346" s="112">
        <v>111494</v>
      </c>
      <c r="X346" s="111">
        <v>74.499399999999994</v>
      </c>
      <c r="Y346" s="112">
        <v>184180</v>
      </c>
      <c r="Z346" s="111">
        <v>1152.1487999999999</v>
      </c>
      <c r="AA346" s="111">
        <v>201.6909</v>
      </c>
      <c r="AB346" s="111">
        <v>57.288699999999999</v>
      </c>
      <c r="AC346" s="112">
        <v>316139</v>
      </c>
      <c r="AD346" s="111">
        <v>45.024700000000003</v>
      </c>
      <c r="AE346" s="112">
        <v>111411</v>
      </c>
      <c r="AF346" s="111">
        <v>72.5137</v>
      </c>
      <c r="AG346" s="112">
        <v>173634</v>
      </c>
    </row>
    <row r="347" spans="1:33" x14ac:dyDescent="0.2">
      <c r="A347">
        <v>57700040</v>
      </c>
      <c r="B347" s="110" t="s">
        <v>892</v>
      </c>
      <c r="C347" s="110" t="s">
        <v>510</v>
      </c>
      <c r="D347" s="110">
        <v>3</v>
      </c>
      <c r="E347" s="110">
        <v>0</v>
      </c>
      <c r="F347" s="110">
        <v>2015</v>
      </c>
      <c r="G347" s="111">
        <v>64.825400000000002</v>
      </c>
      <c r="H347" s="111">
        <v>25.587900000000001</v>
      </c>
      <c r="I347" s="111">
        <v>10.0884</v>
      </c>
      <c r="J347" s="109">
        <v>2015</v>
      </c>
      <c r="K347" s="112">
        <v>48990</v>
      </c>
      <c r="L347" s="111">
        <v>3.7326000000000001</v>
      </c>
      <c r="M347" s="109">
        <v>2014</v>
      </c>
      <c r="N347" s="112">
        <v>22633</v>
      </c>
      <c r="O347" s="111">
        <v>6.8085000000000004</v>
      </c>
      <c r="P347" s="109">
        <v>2016</v>
      </c>
      <c r="Q347" s="112">
        <v>28979</v>
      </c>
      <c r="R347" s="111">
        <v>64.796899999999994</v>
      </c>
      <c r="S347" s="111">
        <v>24.076499999999999</v>
      </c>
      <c r="T347" s="111">
        <v>9.0838000000000001</v>
      </c>
      <c r="U347" s="112">
        <v>50007</v>
      </c>
      <c r="V347" s="111">
        <v>3.5569999999999999</v>
      </c>
      <c r="W347" s="112">
        <v>21880</v>
      </c>
      <c r="X347" s="111">
        <v>6.5995999999999997</v>
      </c>
      <c r="Y347" s="112">
        <v>28564</v>
      </c>
      <c r="Z347" s="111">
        <v>64.796599999999998</v>
      </c>
      <c r="AA347" s="111">
        <v>22.795100000000001</v>
      </c>
      <c r="AB347" s="111">
        <v>8.3202999999999996</v>
      </c>
      <c r="AC347" s="112">
        <v>49014</v>
      </c>
      <c r="AD347" s="111">
        <v>3.4075000000000002</v>
      </c>
      <c r="AE347" s="112">
        <v>21473</v>
      </c>
      <c r="AF347" s="111">
        <v>6.516</v>
      </c>
      <c r="AG347" s="112">
        <v>27025</v>
      </c>
    </row>
    <row r="348" spans="1:33" x14ac:dyDescent="0.2">
      <c r="A348">
        <v>57700080</v>
      </c>
      <c r="B348" s="110" t="s">
        <v>893</v>
      </c>
      <c r="C348" s="110" t="s">
        <v>510</v>
      </c>
      <c r="D348" s="110">
        <v>2</v>
      </c>
      <c r="E348" s="110">
        <v>0</v>
      </c>
      <c r="F348" s="110">
        <v>2015</v>
      </c>
      <c r="G348" s="111">
        <v>84.207300000000004</v>
      </c>
      <c r="H348" s="111">
        <v>17.4803</v>
      </c>
      <c r="I348" s="111">
        <v>5.6132999999999997</v>
      </c>
      <c r="J348" s="109">
        <v>2015</v>
      </c>
      <c r="K348" s="112">
        <v>24921</v>
      </c>
      <c r="L348" s="111">
        <v>3.1288999999999998</v>
      </c>
      <c r="M348" s="109">
        <v>2014</v>
      </c>
      <c r="N348" s="112">
        <v>10980</v>
      </c>
      <c r="O348" s="111">
        <v>5.9981999999999998</v>
      </c>
      <c r="P348" s="109">
        <v>2016</v>
      </c>
      <c r="Q348" s="112">
        <v>14275</v>
      </c>
      <c r="R348" s="111">
        <v>84.050700000000006</v>
      </c>
      <c r="S348" s="111">
        <v>12.2087</v>
      </c>
      <c r="T348" s="111">
        <v>3.323</v>
      </c>
      <c r="U348" s="112">
        <v>26952</v>
      </c>
      <c r="V348" s="111">
        <v>2.5223</v>
      </c>
      <c r="W348" s="112">
        <v>9403</v>
      </c>
      <c r="X348" s="111">
        <v>5.0164</v>
      </c>
      <c r="Y348" s="112">
        <v>14017</v>
      </c>
      <c r="Z348" s="111">
        <v>83.906599999999997</v>
      </c>
      <c r="AA348" s="111">
        <v>13.6585</v>
      </c>
      <c r="AB348" s="111">
        <v>3.7530999999999999</v>
      </c>
      <c r="AC348" s="112">
        <v>27004</v>
      </c>
      <c r="AD348" s="111">
        <v>3.7423000000000002</v>
      </c>
      <c r="AE348" s="112">
        <v>9418</v>
      </c>
      <c r="AF348" s="111">
        <v>4.9745999999999997</v>
      </c>
      <c r="AG348" s="112">
        <v>13553</v>
      </c>
    </row>
    <row r="349" spans="1:33" x14ac:dyDescent="0.2">
      <c r="A349">
        <v>57700120</v>
      </c>
      <c r="B349" s="110" t="s">
        <v>195</v>
      </c>
      <c r="C349" s="110" t="s">
        <v>510</v>
      </c>
      <c r="D349" s="110">
        <v>2</v>
      </c>
      <c r="E349" s="110">
        <v>0</v>
      </c>
      <c r="F349" s="110">
        <v>2015</v>
      </c>
      <c r="G349" s="111">
        <v>102.9935</v>
      </c>
      <c r="H349" s="111">
        <v>16.793600000000001</v>
      </c>
      <c r="I349" s="111">
        <v>5.4109999999999996</v>
      </c>
      <c r="J349" s="109">
        <v>2015</v>
      </c>
      <c r="K349" s="112">
        <v>15916</v>
      </c>
      <c r="L349" s="111">
        <v>2.6400999999999999</v>
      </c>
      <c r="M349" s="109">
        <v>2014</v>
      </c>
      <c r="N349" s="112">
        <v>3008</v>
      </c>
      <c r="O349" s="111">
        <v>6.3303000000000003</v>
      </c>
      <c r="P349" s="109">
        <v>2016</v>
      </c>
      <c r="Q349" s="112">
        <v>10778</v>
      </c>
      <c r="R349" s="111">
        <v>102.9859</v>
      </c>
      <c r="S349" s="111">
        <v>15.1058</v>
      </c>
      <c r="T349" s="111">
        <v>3.2084000000000001</v>
      </c>
      <c r="U349" s="112">
        <v>16571</v>
      </c>
      <c r="V349" s="111">
        <v>3.5024000000000002</v>
      </c>
      <c r="W349" s="112">
        <v>3009</v>
      </c>
      <c r="X349" s="111">
        <v>6.2192999999999996</v>
      </c>
      <c r="Y349" s="112">
        <v>10204</v>
      </c>
      <c r="Z349" s="111">
        <v>102.9862</v>
      </c>
      <c r="AA349" s="111">
        <v>14.447100000000001</v>
      </c>
      <c r="AB349" s="111">
        <v>3.0219999999999998</v>
      </c>
      <c r="AC349" s="112">
        <v>15857</v>
      </c>
      <c r="AD349" s="111">
        <v>3.5646</v>
      </c>
      <c r="AE349" s="112">
        <v>2569</v>
      </c>
      <c r="AF349" s="111">
        <v>6.1539999999999999</v>
      </c>
      <c r="AG349" s="112">
        <v>9394</v>
      </c>
    </row>
    <row r="350" spans="1:33" x14ac:dyDescent="0.2">
      <c r="A350">
        <v>57700160</v>
      </c>
      <c r="B350" s="110" t="s">
        <v>202</v>
      </c>
      <c r="C350" s="110" t="s">
        <v>510</v>
      </c>
      <c r="D350" s="110">
        <v>2</v>
      </c>
      <c r="E350" s="110">
        <v>0</v>
      </c>
      <c r="F350" s="110">
        <v>2015</v>
      </c>
      <c r="G350" s="111">
        <v>44.704000000000001</v>
      </c>
      <c r="H350" s="111">
        <v>9.6050000000000004</v>
      </c>
      <c r="I350" s="111">
        <v>3.8603000000000001</v>
      </c>
      <c r="J350" s="109">
        <v>2015</v>
      </c>
      <c r="K350" s="112">
        <v>13271</v>
      </c>
      <c r="L350" s="111">
        <v>1.5533999999999999</v>
      </c>
      <c r="M350" s="109">
        <v>2014</v>
      </c>
      <c r="N350" s="112">
        <v>3452</v>
      </c>
      <c r="O350" s="111">
        <v>2.9698000000000002</v>
      </c>
      <c r="P350" s="109">
        <v>2016</v>
      </c>
      <c r="Q350" s="112">
        <v>8842</v>
      </c>
      <c r="R350" s="111">
        <v>44.7301</v>
      </c>
      <c r="S350" s="111">
        <v>8.4158000000000008</v>
      </c>
      <c r="T350" s="111">
        <v>2.6777000000000002</v>
      </c>
      <c r="U350" s="112">
        <v>13603</v>
      </c>
      <c r="V350" s="111">
        <v>1.6879</v>
      </c>
      <c r="W350" s="112">
        <v>3141</v>
      </c>
      <c r="X350" s="111">
        <v>2.9110999999999998</v>
      </c>
      <c r="Y350" s="112">
        <v>8123</v>
      </c>
      <c r="Z350" s="111">
        <v>44.73</v>
      </c>
      <c r="AA350" s="111">
        <v>7.9863999999999997</v>
      </c>
      <c r="AB350" s="111">
        <v>2.5790999999999999</v>
      </c>
      <c r="AC350" s="112">
        <v>12657</v>
      </c>
      <c r="AD350" s="111">
        <v>1.5766</v>
      </c>
      <c r="AE350" s="112">
        <v>3066</v>
      </c>
      <c r="AF350" s="111">
        <v>2.8874</v>
      </c>
      <c r="AG350" s="112">
        <v>7392</v>
      </c>
    </row>
    <row r="351" spans="1:33" x14ac:dyDescent="0.2">
      <c r="A351">
        <v>57700200</v>
      </c>
      <c r="B351" s="110" t="s">
        <v>894</v>
      </c>
      <c r="C351" s="110" t="s">
        <v>510</v>
      </c>
      <c r="D351" s="110">
        <v>3</v>
      </c>
      <c r="E351" s="110">
        <v>0</v>
      </c>
      <c r="F351" s="110">
        <v>2015</v>
      </c>
      <c r="G351" s="111">
        <v>65.042100000000005</v>
      </c>
      <c r="H351" s="111">
        <v>15.279199999999999</v>
      </c>
      <c r="I351" s="111">
        <v>5.8666999999999998</v>
      </c>
      <c r="J351" s="109">
        <v>2015</v>
      </c>
      <c r="K351" s="112">
        <v>25462</v>
      </c>
      <c r="L351" s="111">
        <v>2.5846</v>
      </c>
      <c r="M351" s="109">
        <v>2014</v>
      </c>
      <c r="N351" s="112">
        <v>13269</v>
      </c>
      <c r="O351" s="111">
        <v>4.2263999999999999</v>
      </c>
      <c r="P351" s="109">
        <v>2016</v>
      </c>
      <c r="Q351" s="112">
        <v>16175</v>
      </c>
      <c r="R351" s="111">
        <v>64.943700000000007</v>
      </c>
      <c r="S351" s="111">
        <v>13.6104</v>
      </c>
      <c r="T351" s="111">
        <v>4.6585000000000001</v>
      </c>
      <c r="U351" s="112">
        <v>25908</v>
      </c>
      <c r="V351" s="111">
        <v>2.5246</v>
      </c>
      <c r="W351" s="112">
        <v>12355</v>
      </c>
      <c r="X351" s="111">
        <v>4.0407999999999999</v>
      </c>
      <c r="Y351" s="112">
        <v>15807</v>
      </c>
      <c r="Z351" s="111">
        <v>64.936700000000002</v>
      </c>
      <c r="AA351" s="111">
        <v>13.085599999999999</v>
      </c>
      <c r="AB351" s="111">
        <v>4.5368000000000004</v>
      </c>
      <c r="AC351" s="112">
        <v>25301</v>
      </c>
      <c r="AD351" s="111">
        <v>2.3984000000000001</v>
      </c>
      <c r="AE351" s="112">
        <v>12566</v>
      </c>
      <c r="AF351" s="111">
        <v>4.0209999999999999</v>
      </c>
      <c r="AG351" s="112">
        <v>14704</v>
      </c>
    </row>
    <row r="352" spans="1:33" x14ac:dyDescent="0.2">
      <c r="A352">
        <v>57700240</v>
      </c>
      <c r="B352" s="110" t="s">
        <v>895</v>
      </c>
      <c r="C352" s="110" t="s">
        <v>510</v>
      </c>
      <c r="D352" s="110">
        <v>4</v>
      </c>
      <c r="E352" s="110">
        <v>0</v>
      </c>
      <c r="F352" s="110">
        <v>2015</v>
      </c>
      <c r="G352" s="111">
        <v>101.1182</v>
      </c>
      <c r="H352" s="111">
        <v>40.108400000000003</v>
      </c>
      <c r="I352" s="111">
        <v>15.9619</v>
      </c>
      <c r="J352" s="109">
        <v>2015</v>
      </c>
      <c r="K352" s="112">
        <v>81598</v>
      </c>
      <c r="L352" s="111">
        <v>6.1875</v>
      </c>
      <c r="M352" s="109">
        <v>2014</v>
      </c>
      <c r="N352" s="112">
        <v>37652</v>
      </c>
      <c r="O352" s="111">
        <v>10.2531</v>
      </c>
      <c r="P352" s="109">
        <v>2016</v>
      </c>
      <c r="Q352" s="112">
        <v>45915</v>
      </c>
      <c r="R352" s="111">
        <v>101.07689999999999</v>
      </c>
      <c r="S352" s="111">
        <v>37.559899999999999</v>
      </c>
      <c r="T352" s="111">
        <v>14.3065</v>
      </c>
      <c r="U352" s="112">
        <v>83079</v>
      </c>
      <c r="V352" s="111">
        <v>5.6894999999999998</v>
      </c>
      <c r="W352" s="112">
        <v>34497</v>
      </c>
      <c r="X352" s="111">
        <v>10.0151</v>
      </c>
      <c r="Y352" s="112">
        <v>45137</v>
      </c>
      <c r="Z352" s="111">
        <v>101.0774</v>
      </c>
      <c r="AA352" s="111">
        <v>35.415900000000001</v>
      </c>
      <c r="AB352" s="111">
        <v>13.890599999999999</v>
      </c>
      <c r="AC352" s="112">
        <v>82971</v>
      </c>
      <c r="AD352" s="111">
        <v>5.5400999999999998</v>
      </c>
      <c r="AE352" s="112">
        <v>34952</v>
      </c>
      <c r="AF352" s="111">
        <v>9.4580000000000002</v>
      </c>
      <c r="AG352" s="112">
        <v>43516</v>
      </c>
    </row>
    <row r="353" spans="1:33" x14ac:dyDescent="0.2">
      <c r="A353">
        <v>57700280</v>
      </c>
      <c r="B353" s="110" t="s">
        <v>896</v>
      </c>
      <c r="C353" s="110" t="s">
        <v>510</v>
      </c>
      <c r="D353" s="110">
        <v>3</v>
      </c>
      <c r="E353" s="110">
        <v>0</v>
      </c>
      <c r="F353" s="110">
        <v>2015</v>
      </c>
      <c r="G353" s="111">
        <v>211.94040000000001</v>
      </c>
      <c r="H353" s="111">
        <v>30.601299999999998</v>
      </c>
      <c r="I353" s="111">
        <v>8.1387</v>
      </c>
      <c r="J353" s="109">
        <v>2015</v>
      </c>
      <c r="K353" s="112">
        <v>25663</v>
      </c>
      <c r="L353" s="111">
        <v>5.4941000000000004</v>
      </c>
      <c r="M353" s="109">
        <v>2014</v>
      </c>
      <c r="N353" s="112">
        <v>3862</v>
      </c>
      <c r="O353" s="111">
        <v>13.4015</v>
      </c>
      <c r="P353" s="109">
        <v>2016</v>
      </c>
      <c r="Q353" s="112">
        <v>16345</v>
      </c>
      <c r="R353" s="111">
        <v>211.92</v>
      </c>
      <c r="S353" s="111">
        <v>27.273800000000001</v>
      </c>
      <c r="T353" s="111">
        <v>5.9941000000000004</v>
      </c>
      <c r="U353" s="112">
        <v>27040</v>
      </c>
      <c r="V353" s="111">
        <v>5.5069999999999997</v>
      </c>
      <c r="W353" s="112">
        <v>3865</v>
      </c>
      <c r="X353" s="111">
        <v>12.8607</v>
      </c>
      <c r="Y353" s="112">
        <v>15414</v>
      </c>
      <c r="Z353" s="111">
        <v>211.91159999999999</v>
      </c>
      <c r="AA353" s="111">
        <v>26.532599999999999</v>
      </c>
      <c r="AB353" s="111">
        <v>5.3178000000000001</v>
      </c>
      <c r="AC353" s="112">
        <v>26142</v>
      </c>
      <c r="AD353" s="111">
        <v>5.4809999999999999</v>
      </c>
      <c r="AE353" s="112">
        <v>4043</v>
      </c>
      <c r="AF353" s="111">
        <v>12.8093</v>
      </c>
      <c r="AG353" s="112">
        <v>14427</v>
      </c>
    </row>
    <row r="354" spans="1:33" x14ac:dyDescent="0.2">
      <c r="A354">
        <v>57700320</v>
      </c>
      <c r="B354" s="110" t="s">
        <v>897</v>
      </c>
      <c r="C354" s="110" t="s">
        <v>510</v>
      </c>
      <c r="D354" s="110">
        <v>3</v>
      </c>
      <c r="E354" s="110">
        <v>0</v>
      </c>
      <c r="F354" s="110">
        <v>2015</v>
      </c>
      <c r="G354" s="111">
        <v>105.21980000000001</v>
      </c>
      <c r="H354" s="111">
        <v>26.661300000000001</v>
      </c>
      <c r="I354" s="111">
        <v>10.339600000000001</v>
      </c>
      <c r="J354" s="109">
        <v>2015</v>
      </c>
      <c r="K354" s="112">
        <v>35430</v>
      </c>
      <c r="L354" s="111">
        <v>3.6309</v>
      </c>
      <c r="M354" s="109">
        <v>2014</v>
      </c>
      <c r="N354" s="112">
        <v>11337</v>
      </c>
      <c r="O354" s="111">
        <v>8.5977999999999994</v>
      </c>
      <c r="P354" s="109">
        <v>2016</v>
      </c>
      <c r="Q354" s="112">
        <v>23028</v>
      </c>
      <c r="R354" s="111">
        <v>105.1681</v>
      </c>
      <c r="S354" s="111">
        <v>23.6554</v>
      </c>
      <c r="T354" s="111">
        <v>8.5945999999999998</v>
      </c>
      <c r="U354" s="112">
        <v>36182</v>
      </c>
      <c r="V354" s="111">
        <v>3.4655</v>
      </c>
      <c r="W354" s="112">
        <v>10860</v>
      </c>
      <c r="X354" s="111">
        <v>8.1043000000000003</v>
      </c>
      <c r="Y354" s="112">
        <v>21835</v>
      </c>
      <c r="Z354" s="111">
        <v>105.16759999999999</v>
      </c>
      <c r="AA354" s="111">
        <v>22.622800000000002</v>
      </c>
      <c r="AB354" s="111">
        <v>8.0729000000000006</v>
      </c>
      <c r="AC354" s="112">
        <v>35794</v>
      </c>
      <c r="AD354" s="111">
        <v>3.3527999999999998</v>
      </c>
      <c r="AE354" s="112">
        <v>11198</v>
      </c>
      <c r="AF354" s="111">
        <v>7.9004000000000003</v>
      </c>
      <c r="AG354" s="112">
        <v>20492</v>
      </c>
    </row>
    <row r="355" spans="1:33" x14ac:dyDescent="0.2">
      <c r="A355">
        <v>57700360</v>
      </c>
      <c r="B355" s="110" t="s">
        <v>898</v>
      </c>
      <c r="C355" s="110" t="s">
        <v>510</v>
      </c>
      <c r="D355" s="110">
        <v>2</v>
      </c>
      <c r="E355" s="110">
        <v>0</v>
      </c>
      <c r="F355" s="110">
        <v>2015</v>
      </c>
      <c r="G355" s="111">
        <v>68.7547</v>
      </c>
      <c r="H355" s="111">
        <v>10.53</v>
      </c>
      <c r="I355" s="111">
        <v>3.3212999999999999</v>
      </c>
      <c r="J355" s="109">
        <v>2015</v>
      </c>
      <c r="K355" s="112">
        <v>12647</v>
      </c>
      <c r="L355" s="111">
        <v>2.2759</v>
      </c>
      <c r="M355" s="109">
        <v>2014</v>
      </c>
      <c r="N355" s="112">
        <v>2915</v>
      </c>
      <c r="O355" s="111">
        <v>3.6848999999999998</v>
      </c>
      <c r="P355" s="109">
        <v>2016</v>
      </c>
      <c r="Q355" s="112">
        <v>8065</v>
      </c>
      <c r="R355" s="111">
        <v>69.684399999999997</v>
      </c>
      <c r="S355" s="111">
        <v>9.7239000000000004</v>
      </c>
      <c r="T355" s="111">
        <v>2.5253000000000001</v>
      </c>
      <c r="U355" s="112">
        <v>13283</v>
      </c>
      <c r="V355" s="111">
        <v>2.3511000000000002</v>
      </c>
      <c r="W355" s="112">
        <v>3017</v>
      </c>
      <c r="X355" s="111">
        <v>3.6905000000000001</v>
      </c>
      <c r="Y355" s="112">
        <v>7552</v>
      </c>
      <c r="Z355" s="111">
        <v>69.683999999999997</v>
      </c>
      <c r="AA355" s="111">
        <v>9.3984000000000005</v>
      </c>
      <c r="AB355" s="111">
        <v>2.3475999999999999</v>
      </c>
      <c r="AC355" s="112">
        <v>12500</v>
      </c>
      <c r="AD355" s="111">
        <v>2.3161</v>
      </c>
      <c r="AE355" s="112">
        <v>3076</v>
      </c>
      <c r="AF355" s="111">
        <v>3.6680999999999999</v>
      </c>
      <c r="AG355" s="112">
        <v>6756</v>
      </c>
    </row>
    <row r="356" spans="1:33" x14ac:dyDescent="0.2">
      <c r="A356">
        <v>57700400</v>
      </c>
      <c r="B356" s="110" t="s">
        <v>899</v>
      </c>
      <c r="C356" s="110" t="s">
        <v>510</v>
      </c>
      <c r="D356" s="110">
        <v>2</v>
      </c>
      <c r="E356" s="110">
        <v>0</v>
      </c>
      <c r="F356" s="110">
        <v>2015</v>
      </c>
      <c r="G356" s="111">
        <v>137.4776</v>
      </c>
      <c r="H356" s="111">
        <v>18.500299999999999</v>
      </c>
      <c r="I356" s="111">
        <v>4.0545999999999998</v>
      </c>
      <c r="J356" s="109">
        <v>2015</v>
      </c>
      <c r="K356" s="112">
        <v>15581</v>
      </c>
      <c r="L356" s="111">
        <v>5.3501000000000003</v>
      </c>
      <c r="M356" s="109">
        <v>2014</v>
      </c>
      <c r="N356" s="112">
        <v>4533</v>
      </c>
      <c r="O356" s="111">
        <v>6.9985999999999997</v>
      </c>
      <c r="P356" s="109">
        <v>2016</v>
      </c>
      <c r="Q356" s="112">
        <v>9538</v>
      </c>
      <c r="R356" s="111">
        <v>137.36259999999999</v>
      </c>
      <c r="S356" s="111">
        <v>22.0579</v>
      </c>
      <c r="T356" s="111">
        <v>4.8442999999999996</v>
      </c>
      <c r="U356" s="112">
        <v>15766</v>
      </c>
      <c r="V356" s="111">
        <v>8.6083999999999996</v>
      </c>
      <c r="W356" s="112">
        <v>4479</v>
      </c>
      <c r="X356" s="111">
        <v>6.8246000000000002</v>
      </c>
      <c r="Y356" s="112">
        <v>8905</v>
      </c>
      <c r="Z356" s="111">
        <v>136.9288</v>
      </c>
      <c r="AA356" s="111">
        <v>19.402699999999999</v>
      </c>
      <c r="AB356" s="111">
        <v>3.1036000000000001</v>
      </c>
      <c r="AC356" s="112">
        <v>14850</v>
      </c>
      <c r="AD356" s="111">
        <v>8.9596</v>
      </c>
      <c r="AE356" s="112">
        <v>4283</v>
      </c>
      <c r="AF356" s="111">
        <v>6.2252000000000001</v>
      </c>
      <c r="AG356" s="112">
        <v>8228</v>
      </c>
    </row>
    <row r="357" spans="1:33" x14ac:dyDescent="0.2">
      <c r="A357">
        <v>57700440</v>
      </c>
      <c r="B357" s="110" t="s">
        <v>51</v>
      </c>
      <c r="C357" s="110" t="s">
        <v>510</v>
      </c>
      <c r="D357" s="110">
        <v>2</v>
      </c>
      <c r="E357" s="110">
        <v>0</v>
      </c>
      <c r="F357" s="110">
        <v>2015</v>
      </c>
      <c r="G357" s="111">
        <v>166.12989999999999</v>
      </c>
      <c r="H357" s="111">
        <v>19.700399999999998</v>
      </c>
      <c r="I357" s="111">
        <v>3.911</v>
      </c>
      <c r="J357" s="109">
        <v>2015</v>
      </c>
      <c r="K357" s="112">
        <v>13571</v>
      </c>
      <c r="L357" s="111">
        <v>5.3796999999999997</v>
      </c>
      <c r="M357" s="109">
        <v>2014</v>
      </c>
      <c r="N357" s="112">
        <v>5845</v>
      </c>
      <c r="O357" s="111">
        <v>8.4131</v>
      </c>
      <c r="P357" s="109">
        <v>2016</v>
      </c>
      <c r="Q357" s="112">
        <v>8985</v>
      </c>
      <c r="R357" s="111">
        <v>165.3449</v>
      </c>
      <c r="S357" s="111">
        <v>17.613499999999998</v>
      </c>
      <c r="T357" s="111">
        <v>2.8959999999999999</v>
      </c>
      <c r="U357" s="112">
        <v>14398</v>
      </c>
      <c r="V357" s="111">
        <v>4.7699999999999996</v>
      </c>
      <c r="W357" s="112">
        <v>4988</v>
      </c>
      <c r="X357" s="111">
        <v>8.2170000000000005</v>
      </c>
      <c r="Y357" s="112">
        <v>8601</v>
      </c>
      <c r="Z357" s="111">
        <v>166.02330000000001</v>
      </c>
      <c r="AA357" s="111">
        <v>16.345800000000001</v>
      </c>
      <c r="AB357" s="111">
        <v>2.3449</v>
      </c>
      <c r="AC357" s="112">
        <v>14049</v>
      </c>
      <c r="AD357" s="111">
        <v>4.6856999999999998</v>
      </c>
      <c r="AE357" s="112">
        <v>4767</v>
      </c>
      <c r="AF357" s="111">
        <v>7.8997000000000002</v>
      </c>
      <c r="AG357" s="112">
        <v>8048</v>
      </c>
    </row>
    <row r="358" spans="1:33" x14ac:dyDescent="0.2">
      <c r="A358">
        <v>57740000</v>
      </c>
      <c r="B358" s="110" t="s">
        <v>537</v>
      </c>
      <c r="C358" s="110" t="s">
        <v>700</v>
      </c>
      <c r="D358" s="110">
        <v>0</v>
      </c>
      <c r="E358" s="110">
        <v>3</v>
      </c>
      <c r="F358" s="110">
        <v>2015</v>
      </c>
      <c r="G358" s="111">
        <v>1246.7974999999999</v>
      </c>
      <c r="H358" s="111">
        <v>195.9359</v>
      </c>
      <c r="I358" s="111">
        <v>48.824800000000003</v>
      </c>
      <c r="J358" s="109">
        <v>2015</v>
      </c>
      <c r="K358" s="112">
        <v>304332</v>
      </c>
      <c r="L358" s="111">
        <v>33.738399999999999</v>
      </c>
      <c r="M358" s="109">
        <v>2014</v>
      </c>
      <c r="N358" s="112">
        <v>110270</v>
      </c>
      <c r="O358" s="111">
        <v>74.858999999999995</v>
      </c>
      <c r="P358" s="109">
        <v>2016</v>
      </c>
      <c r="Q358" s="112">
        <v>169758</v>
      </c>
      <c r="R358" s="111">
        <v>1245.3028999999999</v>
      </c>
      <c r="S358" s="111">
        <v>174.5685</v>
      </c>
      <c r="T358" s="111">
        <v>40.822899999999997</v>
      </c>
      <c r="U358" s="112">
        <v>290301</v>
      </c>
      <c r="V358" s="111">
        <v>28.446000000000002</v>
      </c>
      <c r="W358" s="112">
        <v>96674</v>
      </c>
      <c r="X358" s="111">
        <v>68.595799999999997</v>
      </c>
      <c r="Y358" s="112">
        <v>149592</v>
      </c>
      <c r="Z358" s="111">
        <v>1244.9862000000001</v>
      </c>
      <c r="AA358" s="111">
        <v>155.40809999999999</v>
      </c>
      <c r="AB358" s="111">
        <v>34.769500000000001</v>
      </c>
      <c r="AC358" s="112">
        <v>278020</v>
      </c>
      <c r="AD358" s="111">
        <v>25.863299999999999</v>
      </c>
      <c r="AE358" s="112">
        <v>87650</v>
      </c>
      <c r="AF358" s="111">
        <v>63.791699999999999</v>
      </c>
      <c r="AG358" s="112">
        <v>137949</v>
      </c>
    </row>
    <row r="359" spans="1:33" x14ac:dyDescent="0.2">
      <c r="A359">
        <v>57740040</v>
      </c>
      <c r="B359" s="110" t="s">
        <v>94</v>
      </c>
      <c r="C359" s="110" t="s">
        <v>510</v>
      </c>
      <c r="D359" s="110">
        <v>1</v>
      </c>
      <c r="E359" s="110">
        <v>0</v>
      </c>
      <c r="F359" s="110">
        <v>2015</v>
      </c>
      <c r="G359" s="111">
        <v>76.223600000000005</v>
      </c>
      <c r="H359" s="111">
        <v>7.8583999999999996</v>
      </c>
      <c r="I359" s="111">
        <v>1.9622999999999999</v>
      </c>
      <c r="J359" s="109">
        <v>2015</v>
      </c>
      <c r="K359" s="112">
        <v>9294</v>
      </c>
      <c r="L359" s="111">
        <v>0.77529999999999999</v>
      </c>
      <c r="M359" s="109">
        <v>2014</v>
      </c>
      <c r="N359" s="112">
        <v>1075</v>
      </c>
      <c r="O359" s="111">
        <v>4.2478999999999996</v>
      </c>
      <c r="P359" s="109">
        <v>2016</v>
      </c>
      <c r="Q359" s="112">
        <v>5251</v>
      </c>
      <c r="R359" s="111">
        <v>76.219800000000006</v>
      </c>
      <c r="S359" s="111">
        <v>7.2994000000000003</v>
      </c>
      <c r="T359" s="111">
        <v>1.6981999999999999</v>
      </c>
      <c r="U359" s="112">
        <v>9588</v>
      </c>
      <c r="V359" s="111">
        <v>0.54510000000000003</v>
      </c>
      <c r="W359" s="112">
        <v>895</v>
      </c>
      <c r="X359" s="111">
        <v>4.1327999999999996</v>
      </c>
      <c r="Y359" s="112">
        <v>4663</v>
      </c>
      <c r="Z359" s="111">
        <v>76.220200000000006</v>
      </c>
      <c r="AA359" s="111">
        <v>6.4086999999999996</v>
      </c>
      <c r="AB359" s="111">
        <v>1.3512999999999999</v>
      </c>
      <c r="AC359" s="112">
        <v>8571</v>
      </c>
      <c r="AD359" s="111">
        <v>0.59930000000000005</v>
      </c>
      <c r="AE359" s="112">
        <v>895</v>
      </c>
      <c r="AF359" s="111">
        <v>3.3740999999999999</v>
      </c>
      <c r="AG359" s="112">
        <v>3922</v>
      </c>
    </row>
    <row r="360" spans="1:33" x14ac:dyDescent="0.2">
      <c r="A360">
        <v>57740080</v>
      </c>
      <c r="B360" s="110" t="s">
        <v>900</v>
      </c>
      <c r="C360" s="110" t="s">
        <v>510</v>
      </c>
      <c r="D360" s="110">
        <v>2</v>
      </c>
      <c r="E360" s="110">
        <v>0</v>
      </c>
      <c r="F360" s="110">
        <v>2015</v>
      </c>
      <c r="G360" s="111">
        <v>51.014699999999998</v>
      </c>
      <c r="H360" s="111">
        <v>7.9096000000000002</v>
      </c>
      <c r="I360" s="111">
        <v>2.0384000000000002</v>
      </c>
      <c r="J360" s="109">
        <v>2015</v>
      </c>
      <c r="K360" s="112">
        <v>15572</v>
      </c>
      <c r="L360" s="111">
        <v>0.83550000000000002</v>
      </c>
      <c r="M360" s="109">
        <v>2014</v>
      </c>
      <c r="N360" s="112">
        <v>4153</v>
      </c>
      <c r="O360" s="111">
        <v>2.8578000000000001</v>
      </c>
      <c r="P360" s="109">
        <v>2016</v>
      </c>
      <c r="Q360" s="112">
        <v>8194</v>
      </c>
      <c r="R360" s="111">
        <v>50.991799999999998</v>
      </c>
      <c r="S360" s="111">
        <v>8.1251999999999995</v>
      </c>
      <c r="T360" s="111">
        <v>1.6875</v>
      </c>
      <c r="U360" s="112">
        <v>14885</v>
      </c>
      <c r="V360" s="111">
        <v>0.75280000000000002</v>
      </c>
      <c r="W360" s="112">
        <v>3824</v>
      </c>
      <c r="X360" s="111">
        <v>2.4872000000000001</v>
      </c>
      <c r="Y360" s="112">
        <v>7110</v>
      </c>
      <c r="Z360" s="111">
        <v>50.9773</v>
      </c>
      <c r="AA360" s="111">
        <v>6.2499000000000002</v>
      </c>
      <c r="AB360" s="111">
        <v>1.5029999999999999</v>
      </c>
      <c r="AC360" s="112">
        <v>14566</v>
      </c>
      <c r="AD360" s="111">
        <v>0.75119999999999998</v>
      </c>
      <c r="AE360" s="112">
        <v>3853</v>
      </c>
      <c r="AF360" s="111">
        <v>1.7795000000000001</v>
      </c>
      <c r="AG360" s="112">
        <v>6684</v>
      </c>
    </row>
    <row r="361" spans="1:33" x14ac:dyDescent="0.2">
      <c r="A361">
        <v>57740120</v>
      </c>
      <c r="B361" s="110" t="s">
        <v>134</v>
      </c>
      <c r="C361" s="110" t="s">
        <v>510</v>
      </c>
      <c r="D361" s="110">
        <v>2</v>
      </c>
      <c r="E361" s="110">
        <v>0</v>
      </c>
      <c r="F361" s="110">
        <v>2015</v>
      </c>
      <c r="G361" s="111">
        <v>77.281099999999995</v>
      </c>
      <c r="H361" s="111">
        <v>9.7506000000000004</v>
      </c>
      <c r="I361" s="111">
        <v>2.4773000000000001</v>
      </c>
      <c r="J361" s="109">
        <v>2015</v>
      </c>
      <c r="K361" s="112">
        <v>13447</v>
      </c>
      <c r="L361" s="111">
        <v>1.4728000000000001</v>
      </c>
      <c r="M361" s="109">
        <v>2014</v>
      </c>
      <c r="N361" s="112">
        <v>2318</v>
      </c>
      <c r="O361" s="111">
        <v>4.3783000000000003</v>
      </c>
      <c r="P361" s="109">
        <v>2016</v>
      </c>
      <c r="Q361" s="112">
        <v>8011</v>
      </c>
      <c r="R361" s="111">
        <v>77.111599999999996</v>
      </c>
      <c r="S361" s="111">
        <v>8.4474</v>
      </c>
      <c r="T361" s="111">
        <v>1.89</v>
      </c>
      <c r="U361" s="112">
        <v>12976</v>
      </c>
      <c r="V361" s="111">
        <v>1.1981999999999999</v>
      </c>
      <c r="W361" s="112">
        <v>1690</v>
      </c>
      <c r="X361" s="111">
        <v>4.1426999999999996</v>
      </c>
      <c r="Y361" s="112">
        <v>6630</v>
      </c>
      <c r="Z361" s="111">
        <v>77.110100000000003</v>
      </c>
      <c r="AA361" s="111">
        <v>8.0249000000000006</v>
      </c>
      <c r="AB361" s="111">
        <v>1.7284999999999999</v>
      </c>
      <c r="AC361" s="112">
        <v>12338</v>
      </c>
      <c r="AD361" s="111">
        <v>1.0820000000000001</v>
      </c>
      <c r="AE361" s="112">
        <v>1410</v>
      </c>
      <c r="AF361" s="111">
        <v>4.1014999999999997</v>
      </c>
      <c r="AG361" s="112">
        <v>5919</v>
      </c>
    </row>
    <row r="362" spans="1:33" x14ac:dyDescent="0.2">
      <c r="A362">
        <v>57740160</v>
      </c>
      <c r="B362" s="110" t="s">
        <v>901</v>
      </c>
      <c r="C362" s="110" t="s">
        <v>510</v>
      </c>
      <c r="D362" s="110">
        <v>2</v>
      </c>
      <c r="E362" s="110">
        <v>0</v>
      </c>
      <c r="F362" s="110">
        <v>2015</v>
      </c>
      <c r="G362" s="111">
        <v>170.99090000000001</v>
      </c>
      <c r="H362" s="111">
        <v>21.307099999999998</v>
      </c>
      <c r="I362" s="111">
        <v>4.3998999999999997</v>
      </c>
      <c r="J362" s="109">
        <v>2015</v>
      </c>
      <c r="K362" s="112">
        <v>21772</v>
      </c>
      <c r="L362" s="111">
        <v>3.44</v>
      </c>
      <c r="M362" s="109">
        <v>2014</v>
      </c>
      <c r="N362" s="112">
        <v>6548</v>
      </c>
      <c r="O362" s="111">
        <v>10.411899999999999</v>
      </c>
      <c r="P362" s="109">
        <v>2016</v>
      </c>
      <c r="Q362" s="112">
        <v>13592</v>
      </c>
      <c r="R362" s="111">
        <v>170.9624</v>
      </c>
      <c r="S362" s="111">
        <v>19.010200000000001</v>
      </c>
      <c r="T362" s="111">
        <v>3.7202999999999999</v>
      </c>
      <c r="U362" s="112">
        <v>22108</v>
      </c>
      <c r="V362" s="111">
        <v>2.7883</v>
      </c>
      <c r="W362" s="112">
        <v>5451</v>
      </c>
      <c r="X362" s="111">
        <v>9.8537999999999997</v>
      </c>
      <c r="Y362" s="112">
        <v>12510</v>
      </c>
      <c r="Z362" s="111">
        <v>170.97370000000001</v>
      </c>
      <c r="AA362" s="111">
        <v>18.110600000000002</v>
      </c>
      <c r="AB362" s="111">
        <v>3.3155999999999999</v>
      </c>
      <c r="AC362" s="112">
        <v>21619</v>
      </c>
      <c r="AD362" s="111">
        <v>2.4903</v>
      </c>
      <c r="AE362" s="112">
        <v>4971</v>
      </c>
      <c r="AF362" s="111">
        <v>9.6016999999999992</v>
      </c>
      <c r="AG362" s="112">
        <v>11297</v>
      </c>
    </row>
    <row r="363" spans="1:33" x14ac:dyDescent="0.2">
      <c r="A363">
        <v>57740200</v>
      </c>
      <c r="B363" s="110" t="s">
        <v>902</v>
      </c>
      <c r="C363" s="110" t="s">
        <v>510</v>
      </c>
      <c r="D363" s="110">
        <v>3</v>
      </c>
      <c r="E363" s="110">
        <v>0</v>
      </c>
      <c r="F363" s="110">
        <v>2015</v>
      </c>
      <c r="G363" s="111">
        <v>157.28299999999999</v>
      </c>
      <c r="H363" s="111">
        <v>26.2715</v>
      </c>
      <c r="I363" s="111">
        <v>6.2325999999999997</v>
      </c>
      <c r="J363" s="109">
        <v>2015</v>
      </c>
      <c r="K363" s="112">
        <v>31964</v>
      </c>
      <c r="L363" s="111">
        <v>6.8728999999999996</v>
      </c>
      <c r="M363" s="109">
        <v>2014</v>
      </c>
      <c r="N363" s="112">
        <v>8058</v>
      </c>
      <c r="O363" s="111">
        <v>9.1631999999999998</v>
      </c>
      <c r="P363" s="109">
        <v>2016</v>
      </c>
      <c r="Q363" s="112">
        <v>19049</v>
      </c>
      <c r="R363" s="111">
        <v>157.2627</v>
      </c>
      <c r="S363" s="111">
        <v>23.195499999999999</v>
      </c>
      <c r="T363" s="111">
        <v>5.3619000000000003</v>
      </c>
      <c r="U363" s="112">
        <v>29212</v>
      </c>
      <c r="V363" s="111">
        <v>5.9073000000000002</v>
      </c>
      <c r="W363" s="112">
        <v>7405</v>
      </c>
      <c r="X363" s="111">
        <v>8.2651000000000003</v>
      </c>
      <c r="Y363" s="112">
        <v>16411</v>
      </c>
      <c r="Z363" s="111">
        <v>157.0523</v>
      </c>
      <c r="AA363" s="111">
        <v>18.828099999999999</v>
      </c>
      <c r="AB363" s="111">
        <v>3.6701999999999999</v>
      </c>
      <c r="AC363" s="112">
        <v>27700</v>
      </c>
      <c r="AD363" s="111">
        <v>5.1355000000000004</v>
      </c>
      <c r="AE363" s="112">
        <v>7140</v>
      </c>
      <c r="AF363" s="111">
        <v>7.7328000000000001</v>
      </c>
      <c r="AG363" s="112">
        <v>14814</v>
      </c>
    </row>
    <row r="364" spans="1:33" x14ac:dyDescent="0.2">
      <c r="A364">
        <v>57740240</v>
      </c>
      <c r="B364" s="110" t="s">
        <v>200</v>
      </c>
      <c r="C364" s="110" t="s">
        <v>510</v>
      </c>
      <c r="D364" s="110">
        <v>2</v>
      </c>
      <c r="E364" s="110">
        <v>0</v>
      </c>
      <c r="F364" s="110">
        <v>2015</v>
      </c>
      <c r="G364" s="111">
        <v>70.743300000000005</v>
      </c>
      <c r="H364" s="111">
        <v>11.3888</v>
      </c>
      <c r="I364" s="111">
        <v>3.2490000000000001</v>
      </c>
      <c r="J364" s="109">
        <v>2015</v>
      </c>
      <c r="K364" s="112">
        <v>16080</v>
      </c>
      <c r="L364" s="111">
        <v>2.2591000000000001</v>
      </c>
      <c r="M364" s="109">
        <v>2014</v>
      </c>
      <c r="N364" s="112">
        <v>5301</v>
      </c>
      <c r="O364" s="111">
        <v>3.7547999999999999</v>
      </c>
      <c r="P364" s="109">
        <v>2016</v>
      </c>
      <c r="Q364" s="112">
        <v>9604</v>
      </c>
      <c r="R364" s="111">
        <v>70.671000000000006</v>
      </c>
      <c r="S364" s="111">
        <v>10.4221</v>
      </c>
      <c r="T364" s="111">
        <v>2.88</v>
      </c>
      <c r="U364" s="112">
        <v>15773</v>
      </c>
      <c r="V364" s="111">
        <v>1.8954</v>
      </c>
      <c r="W364" s="112">
        <v>3961</v>
      </c>
      <c r="X364" s="111">
        <v>3.6560999999999999</v>
      </c>
      <c r="Y364" s="112">
        <v>8512</v>
      </c>
      <c r="Z364" s="111">
        <v>70.635800000000003</v>
      </c>
      <c r="AA364" s="111">
        <v>9.7304999999999993</v>
      </c>
      <c r="AB364" s="111">
        <v>2.2597999999999998</v>
      </c>
      <c r="AC364" s="112">
        <v>15167</v>
      </c>
      <c r="AD364" s="111">
        <v>1.7113</v>
      </c>
      <c r="AE364" s="112">
        <v>3550</v>
      </c>
      <c r="AF364" s="111">
        <v>3.5865</v>
      </c>
      <c r="AG364" s="112">
        <v>8035</v>
      </c>
    </row>
    <row r="365" spans="1:33" x14ac:dyDescent="0.2">
      <c r="A365">
        <v>57740280</v>
      </c>
      <c r="B365" s="110" t="s">
        <v>903</v>
      </c>
      <c r="C365" s="110" t="s">
        <v>510</v>
      </c>
      <c r="D365" s="110">
        <v>2</v>
      </c>
      <c r="E365" s="110">
        <v>0</v>
      </c>
      <c r="F365" s="110">
        <v>2015</v>
      </c>
      <c r="G365" s="111">
        <v>192.5667</v>
      </c>
      <c r="H365" s="111">
        <v>14.6127</v>
      </c>
      <c r="I365" s="111">
        <v>2.4272999999999998</v>
      </c>
      <c r="J365" s="109">
        <v>2015</v>
      </c>
      <c r="K365" s="112">
        <v>10589</v>
      </c>
      <c r="L365" s="111">
        <v>2.1680999999999999</v>
      </c>
      <c r="M365" s="109">
        <v>2014</v>
      </c>
      <c r="N365" s="112">
        <v>1901</v>
      </c>
      <c r="O365" s="111">
        <v>8.1324000000000005</v>
      </c>
      <c r="P365" s="109">
        <v>2016</v>
      </c>
      <c r="Q365" s="112">
        <v>6547</v>
      </c>
      <c r="R365" s="111">
        <v>192.18180000000001</v>
      </c>
      <c r="S365" s="111">
        <v>13.1088</v>
      </c>
      <c r="T365" s="111">
        <v>1.9668000000000001</v>
      </c>
      <c r="U365" s="112">
        <v>11009</v>
      </c>
      <c r="V365" s="111">
        <v>1.7259</v>
      </c>
      <c r="W365" s="112">
        <v>1825</v>
      </c>
      <c r="X365" s="111">
        <v>7.7419000000000002</v>
      </c>
      <c r="Y365" s="112">
        <v>5864</v>
      </c>
      <c r="Z365" s="111">
        <v>192.1661</v>
      </c>
      <c r="AA365" s="111">
        <v>11.3123</v>
      </c>
      <c r="AB365" s="111">
        <v>1.6538999999999999</v>
      </c>
      <c r="AC365" s="112">
        <v>10461</v>
      </c>
      <c r="AD365" s="111">
        <v>1.6274999999999999</v>
      </c>
      <c r="AE365" s="112">
        <v>1823</v>
      </c>
      <c r="AF365" s="111">
        <v>6.7150999999999996</v>
      </c>
      <c r="AG365" s="112">
        <v>5231</v>
      </c>
    </row>
    <row r="366" spans="1:33" x14ac:dyDescent="0.2">
      <c r="A366">
        <v>57740320</v>
      </c>
      <c r="B366" s="110" t="s">
        <v>904</v>
      </c>
      <c r="C366" s="110" t="s">
        <v>524</v>
      </c>
      <c r="D366" s="110">
        <v>5</v>
      </c>
      <c r="E366" s="110">
        <v>0</v>
      </c>
      <c r="F366" s="110">
        <v>2015</v>
      </c>
      <c r="G366" s="111">
        <v>179.59460000000001</v>
      </c>
      <c r="H366" s="111">
        <v>62.960900000000002</v>
      </c>
      <c r="I366" s="111">
        <v>18.549199999999999</v>
      </c>
      <c r="J366" s="109">
        <v>2015</v>
      </c>
      <c r="K366" s="112">
        <v>148126</v>
      </c>
      <c r="L366" s="111">
        <v>9.4091000000000005</v>
      </c>
      <c r="M366" s="109">
        <v>2014</v>
      </c>
      <c r="N366" s="112">
        <v>70314</v>
      </c>
      <c r="O366" s="111">
        <v>17.662800000000001</v>
      </c>
      <c r="P366" s="109">
        <v>2016</v>
      </c>
      <c r="Q366" s="112">
        <v>76442</v>
      </c>
      <c r="R366" s="111">
        <v>179.36850000000001</v>
      </c>
      <c r="S366" s="111">
        <v>57.041400000000003</v>
      </c>
      <c r="T366" s="111">
        <v>15.9488</v>
      </c>
      <c r="U366" s="112">
        <v>139084</v>
      </c>
      <c r="V366" s="111">
        <v>8.3472000000000008</v>
      </c>
      <c r="W366" s="112">
        <v>62092</v>
      </c>
      <c r="X366" s="111">
        <v>15.8749</v>
      </c>
      <c r="Y366" s="112">
        <v>68222</v>
      </c>
      <c r="Z366" s="111">
        <v>179.3674</v>
      </c>
      <c r="AA366" s="111">
        <v>50.840699999999998</v>
      </c>
      <c r="AB366" s="111">
        <v>14.3225</v>
      </c>
      <c r="AC366" s="112">
        <v>133717</v>
      </c>
      <c r="AD366" s="111">
        <v>7.4287999999999998</v>
      </c>
      <c r="AE366" s="112">
        <v>55653</v>
      </c>
      <c r="AF366" s="111">
        <v>14.804600000000001</v>
      </c>
      <c r="AG366" s="112">
        <v>64693</v>
      </c>
    </row>
    <row r="367" spans="1:33" x14ac:dyDescent="0.2">
      <c r="A367">
        <v>57740360</v>
      </c>
      <c r="B367" s="110" t="s">
        <v>905</v>
      </c>
      <c r="C367" s="110" t="s">
        <v>510</v>
      </c>
      <c r="D367" s="110">
        <v>3</v>
      </c>
      <c r="E367" s="110">
        <v>0</v>
      </c>
      <c r="F367" s="110">
        <v>2015</v>
      </c>
      <c r="G367" s="111">
        <v>109.79600000000001</v>
      </c>
      <c r="H367" s="111">
        <v>18.960899999999999</v>
      </c>
      <c r="I367" s="111">
        <v>5.08</v>
      </c>
      <c r="J367" s="109">
        <v>2015</v>
      </c>
      <c r="K367" s="112">
        <v>25186</v>
      </c>
      <c r="L367" s="111">
        <v>3.8679000000000001</v>
      </c>
      <c r="M367" s="109">
        <v>2014</v>
      </c>
      <c r="N367" s="112">
        <v>6695</v>
      </c>
      <c r="O367" s="111">
        <v>6.1874000000000002</v>
      </c>
      <c r="P367" s="109">
        <v>2016</v>
      </c>
      <c r="Q367" s="112">
        <v>15384</v>
      </c>
      <c r="R367" s="111">
        <v>109.4893</v>
      </c>
      <c r="S367" s="111">
        <v>15.529199999999999</v>
      </c>
      <c r="T367" s="111">
        <v>3.9169</v>
      </c>
      <c r="U367" s="112">
        <v>23501</v>
      </c>
      <c r="V367" s="111">
        <v>3.3296000000000001</v>
      </c>
      <c r="W367" s="112">
        <v>5965</v>
      </c>
      <c r="X367" s="111">
        <v>5.4321000000000002</v>
      </c>
      <c r="Y367" s="112">
        <v>12817</v>
      </c>
      <c r="Z367" s="111">
        <v>109.4551</v>
      </c>
      <c r="AA367" s="111">
        <v>14.244</v>
      </c>
      <c r="AB367" s="111">
        <v>3.4558</v>
      </c>
      <c r="AC367" s="112">
        <v>22211</v>
      </c>
      <c r="AD367" s="111">
        <v>3.2290000000000001</v>
      </c>
      <c r="AE367" s="112">
        <v>5400</v>
      </c>
      <c r="AF367" s="111">
        <v>5.3715999999999999</v>
      </c>
      <c r="AG367" s="112">
        <v>11244</v>
      </c>
    </row>
    <row r="368" spans="1:33" x14ac:dyDescent="0.2">
      <c r="A368">
        <v>57740400</v>
      </c>
      <c r="B368" s="110" t="s">
        <v>906</v>
      </c>
      <c r="C368" s="110" t="s">
        <v>510</v>
      </c>
      <c r="D368" s="110">
        <v>2</v>
      </c>
      <c r="E368" s="110">
        <v>0</v>
      </c>
      <c r="F368" s="110">
        <v>2015</v>
      </c>
      <c r="G368" s="111">
        <v>161.30359999999999</v>
      </c>
      <c r="H368" s="111">
        <v>14.9154</v>
      </c>
      <c r="I368" s="111">
        <v>2.4087999999999998</v>
      </c>
      <c r="J368" s="109">
        <v>2015</v>
      </c>
      <c r="K368" s="112">
        <v>12302</v>
      </c>
      <c r="L368" s="111">
        <v>2.6377000000000002</v>
      </c>
      <c r="M368" s="109">
        <v>2014</v>
      </c>
      <c r="N368" s="112">
        <v>3907</v>
      </c>
      <c r="O368" s="111">
        <v>8.0625</v>
      </c>
      <c r="P368" s="109">
        <v>2016</v>
      </c>
      <c r="Q368" s="112">
        <v>7684</v>
      </c>
      <c r="R368" s="111">
        <v>161.04400000000001</v>
      </c>
      <c r="S368" s="111">
        <v>12.3893</v>
      </c>
      <c r="T368" s="111">
        <v>1.7524999999999999</v>
      </c>
      <c r="U368" s="112">
        <v>12165</v>
      </c>
      <c r="V368" s="111">
        <v>1.9561999999999999</v>
      </c>
      <c r="W368" s="112">
        <v>3566</v>
      </c>
      <c r="X368" s="111">
        <v>7.0091999999999999</v>
      </c>
      <c r="Y368" s="112">
        <v>6851</v>
      </c>
      <c r="Z368" s="111">
        <v>161.0282</v>
      </c>
      <c r="AA368" s="111">
        <v>11.6584</v>
      </c>
      <c r="AB368" s="111">
        <v>1.5088999999999999</v>
      </c>
      <c r="AC368" s="112">
        <v>11670</v>
      </c>
      <c r="AD368" s="111">
        <v>1.8084</v>
      </c>
      <c r="AE368" s="112">
        <v>2955</v>
      </c>
      <c r="AF368" s="111">
        <v>6.7243000000000004</v>
      </c>
      <c r="AG368" s="112">
        <v>6096</v>
      </c>
    </row>
    <row r="369" spans="1:33" x14ac:dyDescent="0.2">
      <c r="A369">
        <v>59000000</v>
      </c>
      <c r="B369" s="110" t="s">
        <v>538</v>
      </c>
      <c r="C369" s="110" t="s">
        <v>700</v>
      </c>
      <c r="D369" s="110">
        <v>0</v>
      </c>
      <c r="E369" s="110">
        <v>0</v>
      </c>
      <c r="F369" s="110">
        <v>2015</v>
      </c>
      <c r="G369" s="111">
        <v>8012.4066000000003</v>
      </c>
      <c r="H369" s="111">
        <v>1647.9661000000001</v>
      </c>
      <c r="I369" s="111">
        <v>486.50150000000002</v>
      </c>
      <c r="J369" s="109">
        <v>2015</v>
      </c>
      <c r="K369" s="112">
        <v>3597297</v>
      </c>
      <c r="L369" s="111">
        <v>276.53100000000001</v>
      </c>
      <c r="M369" s="109">
        <v>2014</v>
      </c>
      <c r="N369" s="112">
        <v>1241511</v>
      </c>
      <c r="O369" s="111">
        <v>560.43529999999998</v>
      </c>
      <c r="P369" s="109">
        <v>2016</v>
      </c>
      <c r="Q369" s="112">
        <v>1959717</v>
      </c>
      <c r="R369" s="111">
        <v>8002.0097999999998</v>
      </c>
      <c r="S369" s="111">
        <v>1528.5776000000001</v>
      </c>
      <c r="T369" s="111">
        <v>443.97500000000002</v>
      </c>
      <c r="U369" s="112">
        <v>3805904</v>
      </c>
      <c r="V369" s="111">
        <v>264.25549999999998</v>
      </c>
      <c r="W369" s="112">
        <v>1198231</v>
      </c>
      <c r="X369" s="111">
        <v>520.6771</v>
      </c>
      <c r="Y369" s="112">
        <v>1908354</v>
      </c>
      <c r="Z369" s="111">
        <v>8002.1943000000001</v>
      </c>
      <c r="AA369" s="111">
        <v>1480.6793</v>
      </c>
      <c r="AB369" s="111">
        <v>430.99799999999999</v>
      </c>
      <c r="AC369" s="112">
        <v>3827480</v>
      </c>
      <c r="AD369" s="111">
        <v>241.5504</v>
      </c>
      <c r="AE369" s="112">
        <v>1210763</v>
      </c>
      <c r="AF369" s="111">
        <v>511.85160000000002</v>
      </c>
      <c r="AG369" s="112">
        <v>1835116</v>
      </c>
    </row>
    <row r="370" spans="1:33" x14ac:dyDescent="0.2">
      <c r="A370">
        <v>59110000</v>
      </c>
      <c r="B370" s="110" t="s">
        <v>131</v>
      </c>
      <c r="C370" s="110" t="s">
        <v>508</v>
      </c>
      <c r="D370" s="110">
        <v>7</v>
      </c>
      <c r="E370" s="110">
        <v>4</v>
      </c>
      <c r="F370" s="110">
        <v>2015</v>
      </c>
      <c r="G370" s="111">
        <v>145.6628</v>
      </c>
      <c r="H370" s="111">
        <v>102.49679999999999</v>
      </c>
      <c r="I370" s="111">
        <v>32.953699999999998</v>
      </c>
      <c r="J370" s="109">
        <v>2015</v>
      </c>
      <c r="K370" s="112">
        <v>364742</v>
      </c>
      <c r="L370" s="111">
        <v>17.009499999999999</v>
      </c>
      <c r="M370" s="109">
        <v>2014</v>
      </c>
      <c r="N370" s="112">
        <v>128159</v>
      </c>
      <c r="O370" s="111">
        <v>21.879799999999999</v>
      </c>
      <c r="P370" s="109">
        <v>2016</v>
      </c>
      <c r="Q370" s="112">
        <v>185256</v>
      </c>
      <c r="R370" s="111">
        <v>145.4314</v>
      </c>
      <c r="S370" s="111">
        <v>99.276499999999999</v>
      </c>
      <c r="T370" s="111">
        <v>31.444500000000001</v>
      </c>
      <c r="U370" s="112">
        <v>391147</v>
      </c>
      <c r="V370" s="111">
        <v>17.4712</v>
      </c>
      <c r="W370" s="112">
        <v>135506</v>
      </c>
      <c r="X370" s="111">
        <v>21.629200000000001</v>
      </c>
      <c r="Y370" s="112">
        <v>185005</v>
      </c>
      <c r="Z370" s="111">
        <v>145.43270000000001</v>
      </c>
      <c r="AA370" s="111">
        <v>98.014799999999994</v>
      </c>
      <c r="AB370" s="111">
        <v>31.001899999999999</v>
      </c>
      <c r="AC370" s="112">
        <v>400395</v>
      </c>
      <c r="AD370" s="111">
        <v>16.607800000000001</v>
      </c>
      <c r="AE370" s="112">
        <v>135429</v>
      </c>
      <c r="AF370" s="111">
        <v>21.652999999999999</v>
      </c>
      <c r="AG370" s="112">
        <v>179541</v>
      </c>
    </row>
    <row r="371" spans="1:33" x14ac:dyDescent="0.2">
      <c r="A371">
        <v>59130000</v>
      </c>
      <c r="B371" s="110" t="s">
        <v>149</v>
      </c>
      <c r="C371" s="110" t="s">
        <v>508</v>
      </c>
      <c r="D371" s="110">
        <v>8</v>
      </c>
      <c r="E371" s="110">
        <v>6</v>
      </c>
      <c r="F371" s="110">
        <v>2015</v>
      </c>
      <c r="G371" s="111">
        <v>280.70839999999998</v>
      </c>
      <c r="H371" s="111">
        <v>170.13499999999999</v>
      </c>
      <c r="I371" s="111">
        <v>56.6631</v>
      </c>
      <c r="J371" s="109">
        <v>2015</v>
      </c>
      <c r="K371" s="112">
        <v>586181</v>
      </c>
      <c r="L371" s="111">
        <v>26.391400000000001</v>
      </c>
      <c r="M371" s="109">
        <v>2014</v>
      </c>
      <c r="N371" s="112">
        <v>212622</v>
      </c>
      <c r="O371" s="111">
        <v>44.203000000000003</v>
      </c>
      <c r="P371" s="109">
        <v>2016</v>
      </c>
      <c r="Q371" s="112">
        <v>272752</v>
      </c>
      <c r="R371" s="111">
        <v>280.29199999999997</v>
      </c>
      <c r="S371" s="111">
        <v>162.43029999999999</v>
      </c>
      <c r="T371" s="111">
        <v>53.5657</v>
      </c>
      <c r="U371" s="112">
        <v>588994</v>
      </c>
      <c r="V371" s="111">
        <v>29.727399999999999</v>
      </c>
      <c r="W371" s="112">
        <v>197214</v>
      </c>
      <c r="X371" s="111">
        <v>41.718299999999999</v>
      </c>
      <c r="Y371" s="112">
        <v>272553</v>
      </c>
      <c r="Z371" s="111">
        <v>280.26650000000001</v>
      </c>
      <c r="AA371" s="111">
        <v>159.08199999999999</v>
      </c>
      <c r="AB371" s="111">
        <v>52.432400000000001</v>
      </c>
      <c r="AC371" s="112">
        <v>598840</v>
      </c>
      <c r="AD371" s="111">
        <v>28.758400000000002</v>
      </c>
      <c r="AE371" s="112">
        <v>202882</v>
      </c>
      <c r="AF371" s="111">
        <v>40.863199999999999</v>
      </c>
      <c r="AG371" s="112">
        <v>269283</v>
      </c>
    </row>
    <row r="372" spans="1:33" x14ac:dyDescent="0.2">
      <c r="A372">
        <v>59140000</v>
      </c>
      <c r="B372" s="110" t="s">
        <v>174</v>
      </c>
      <c r="C372" s="110" t="s">
        <v>508</v>
      </c>
      <c r="D372" s="110">
        <v>6</v>
      </c>
      <c r="E372" s="110">
        <v>1</v>
      </c>
      <c r="F372" s="110">
        <v>2015</v>
      </c>
      <c r="G372" s="111">
        <v>160.4486</v>
      </c>
      <c r="H372" s="111">
        <v>56.346899999999998</v>
      </c>
      <c r="I372" s="111">
        <v>17.9102</v>
      </c>
      <c r="J372" s="109">
        <v>2015</v>
      </c>
      <c r="K372" s="112">
        <v>189044</v>
      </c>
      <c r="L372" s="111">
        <v>10.1059</v>
      </c>
      <c r="M372" s="109">
        <v>2014</v>
      </c>
      <c r="N372" s="112">
        <v>67959</v>
      </c>
      <c r="O372" s="111">
        <v>15.786799999999999</v>
      </c>
      <c r="P372" s="109">
        <v>2016</v>
      </c>
      <c r="Q372" s="112">
        <v>93317</v>
      </c>
      <c r="R372" s="111">
        <v>160.35980000000001</v>
      </c>
      <c r="S372" s="111">
        <v>54.587400000000002</v>
      </c>
      <c r="T372" s="111">
        <v>17.2287</v>
      </c>
      <c r="U372" s="112">
        <v>203151</v>
      </c>
      <c r="V372" s="111">
        <v>9.4556000000000004</v>
      </c>
      <c r="W372" s="112">
        <v>71905</v>
      </c>
      <c r="X372" s="111">
        <v>15.2751</v>
      </c>
      <c r="Y372" s="112">
        <v>96114</v>
      </c>
      <c r="Z372" s="111">
        <v>160.364</v>
      </c>
      <c r="AA372" s="111">
        <v>54.025199999999998</v>
      </c>
      <c r="AB372" s="111">
        <v>16.9983</v>
      </c>
      <c r="AC372" s="112">
        <v>212003</v>
      </c>
      <c r="AD372" s="111">
        <v>9.2402999999999995</v>
      </c>
      <c r="AE372" s="112">
        <v>74915</v>
      </c>
      <c r="AF372" s="111">
        <v>15.106</v>
      </c>
      <c r="AG372" s="112">
        <v>99371</v>
      </c>
    </row>
    <row r="373" spans="1:33" x14ac:dyDescent="0.2">
      <c r="A373">
        <v>59150000</v>
      </c>
      <c r="B373" s="110" t="s">
        <v>178</v>
      </c>
      <c r="C373" s="110" t="s">
        <v>512</v>
      </c>
      <c r="D373" s="110">
        <v>6</v>
      </c>
      <c r="E373" s="110">
        <v>1</v>
      </c>
      <c r="F373" s="110">
        <v>2015</v>
      </c>
      <c r="G373" s="111">
        <v>226.42660000000001</v>
      </c>
      <c r="H373" s="111">
        <v>74.906099999999995</v>
      </c>
      <c r="I373" s="111">
        <v>22.3779</v>
      </c>
      <c r="J373" s="109">
        <v>2015</v>
      </c>
      <c r="K373" s="112">
        <v>179397</v>
      </c>
      <c r="L373" s="111">
        <v>14.6595</v>
      </c>
      <c r="M373" s="109">
        <v>2014</v>
      </c>
      <c r="N373" s="112">
        <v>53966</v>
      </c>
      <c r="O373" s="111">
        <v>20.860900000000001</v>
      </c>
      <c r="P373" s="109">
        <v>2016</v>
      </c>
      <c r="Q373" s="112">
        <v>91874</v>
      </c>
      <c r="R373" s="111">
        <v>226.2628</v>
      </c>
      <c r="S373" s="111">
        <v>70.773700000000005</v>
      </c>
      <c r="T373" s="111">
        <v>21.0898</v>
      </c>
      <c r="U373" s="112">
        <v>182427</v>
      </c>
      <c r="V373" s="111">
        <v>15.6251</v>
      </c>
      <c r="W373" s="112">
        <v>52661</v>
      </c>
      <c r="X373" s="111">
        <v>19.6325</v>
      </c>
      <c r="Y373" s="112">
        <v>87860</v>
      </c>
      <c r="Z373" s="111">
        <v>226.25710000000001</v>
      </c>
      <c r="AA373" s="111">
        <v>68.579099999999997</v>
      </c>
      <c r="AB373" s="111">
        <v>20.722799999999999</v>
      </c>
      <c r="AC373" s="112">
        <v>183408</v>
      </c>
      <c r="AD373" s="111">
        <v>13.874599999999999</v>
      </c>
      <c r="AE373" s="112">
        <v>55471</v>
      </c>
      <c r="AF373" s="111">
        <v>19.6252</v>
      </c>
      <c r="AG373" s="112">
        <v>85029</v>
      </c>
    </row>
    <row r="374" spans="1:33" x14ac:dyDescent="0.2">
      <c r="A374">
        <v>59160000</v>
      </c>
      <c r="B374" s="110" t="s">
        <v>186</v>
      </c>
      <c r="C374" s="110" t="s">
        <v>508</v>
      </c>
      <c r="D374" s="110">
        <v>6</v>
      </c>
      <c r="E374" s="110">
        <v>1</v>
      </c>
      <c r="F374" s="110">
        <v>2015</v>
      </c>
      <c r="G374" s="111">
        <v>51.419899999999998</v>
      </c>
      <c r="H374" s="111">
        <v>39.940100000000001</v>
      </c>
      <c r="I374" s="111">
        <v>12.831899999999999</v>
      </c>
      <c r="J374" s="109">
        <v>2015</v>
      </c>
      <c r="K374" s="112">
        <v>155851</v>
      </c>
      <c r="L374" s="111">
        <v>5.4173999999999998</v>
      </c>
      <c r="M374" s="109">
        <v>2014</v>
      </c>
      <c r="N374" s="112">
        <v>43407</v>
      </c>
      <c r="O374" s="111">
        <v>10.692399999999999</v>
      </c>
      <c r="P374" s="109">
        <v>2016</v>
      </c>
      <c r="Q374" s="112">
        <v>73833</v>
      </c>
      <c r="R374" s="111">
        <v>51.4086</v>
      </c>
      <c r="S374" s="111">
        <v>38.3568</v>
      </c>
      <c r="T374" s="111">
        <v>12.201599999999999</v>
      </c>
      <c r="U374" s="112">
        <v>174529</v>
      </c>
      <c r="V374" s="111">
        <v>6.9267000000000003</v>
      </c>
      <c r="W374" s="112">
        <v>46030</v>
      </c>
      <c r="X374" s="111">
        <v>9.7573000000000008</v>
      </c>
      <c r="Y374" s="112">
        <v>76396</v>
      </c>
      <c r="Z374" s="111">
        <v>51.406399999999998</v>
      </c>
      <c r="AA374" s="111">
        <v>37.808999999999997</v>
      </c>
      <c r="AB374" s="111">
        <v>12.2692</v>
      </c>
      <c r="AC374" s="112">
        <v>179897</v>
      </c>
      <c r="AD374" s="111">
        <v>6.7224000000000004</v>
      </c>
      <c r="AE374" s="112">
        <v>44569</v>
      </c>
      <c r="AF374" s="111">
        <v>9.7484999999999999</v>
      </c>
      <c r="AG374" s="112">
        <v>76954</v>
      </c>
    </row>
    <row r="375" spans="1:33" x14ac:dyDescent="0.2">
      <c r="A375">
        <v>59540000</v>
      </c>
      <c r="B375" s="110" t="s">
        <v>154</v>
      </c>
      <c r="C375" s="110" t="s">
        <v>700</v>
      </c>
      <c r="D375" s="110">
        <v>0</v>
      </c>
      <c r="E375" s="110">
        <v>3</v>
      </c>
      <c r="F375" s="110">
        <v>2015</v>
      </c>
      <c r="G375" s="111">
        <v>409.63619999999997</v>
      </c>
      <c r="H375" s="111">
        <v>117.9157</v>
      </c>
      <c r="I375" s="111">
        <v>43.140799999999999</v>
      </c>
      <c r="J375" s="109">
        <v>2015</v>
      </c>
      <c r="K375" s="112">
        <v>325954</v>
      </c>
      <c r="L375" s="111">
        <v>21.532699999999998</v>
      </c>
      <c r="M375" s="109">
        <v>2014</v>
      </c>
      <c r="N375" s="112">
        <v>100753</v>
      </c>
      <c r="O375" s="111">
        <v>28.903300000000002</v>
      </c>
      <c r="P375" s="109">
        <v>2016</v>
      </c>
      <c r="Q375" s="112">
        <v>189821</v>
      </c>
      <c r="R375" s="111">
        <v>408.28930000000003</v>
      </c>
      <c r="S375" s="111">
        <v>112.6717</v>
      </c>
      <c r="T375" s="111">
        <v>40.211300000000001</v>
      </c>
      <c r="U375" s="112">
        <v>350781</v>
      </c>
      <c r="V375" s="111">
        <v>20.7363</v>
      </c>
      <c r="W375" s="112">
        <v>101459</v>
      </c>
      <c r="X375" s="111">
        <v>28.259899999999998</v>
      </c>
      <c r="Y375" s="112">
        <v>185751</v>
      </c>
      <c r="Z375" s="111">
        <v>408.27330000000001</v>
      </c>
      <c r="AA375" s="111">
        <v>108.81359999999999</v>
      </c>
      <c r="AB375" s="111">
        <v>39.432600000000001</v>
      </c>
      <c r="AC375" s="112">
        <v>352069</v>
      </c>
      <c r="AD375" s="111">
        <v>19.727499999999999</v>
      </c>
      <c r="AE375" s="112">
        <v>102439</v>
      </c>
      <c r="AF375" s="111">
        <v>27.8384</v>
      </c>
      <c r="AG375" s="112">
        <v>180317</v>
      </c>
    </row>
    <row r="376" spans="1:33" x14ac:dyDescent="0.2">
      <c r="A376">
        <v>59540040</v>
      </c>
      <c r="B376" s="110" t="s">
        <v>907</v>
      </c>
      <c r="C376" s="110" t="s">
        <v>510</v>
      </c>
      <c r="D376" s="110">
        <v>1</v>
      </c>
      <c r="E376" s="110">
        <v>0</v>
      </c>
      <c r="F376" s="110">
        <v>2015</v>
      </c>
      <c r="G376" s="111">
        <v>59.095500000000001</v>
      </c>
      <c r="H376" s="111">
        <v>5.2778</v>
      </c>
      <c r="I376" s="111">
        <v>1.4937</v>
      </c>
      <c r="J376" s="109">
        <v>2015</v>
      </c>
      <c r="K376" s="112">
        <v>9004</v>
      </c>
      <c r="L376" s="111">
        <v>1.1254999999999999</v>
      </c>
      <c r="M376" s="109">
        <v>2014</v>
      </c>
      <c r="N376" s="112">
        <v>1576</v>
      </c>
      <c r="O376" s="111">
        <v>1.7778</v>
      </c>
      <c r="P376" s="109">
        <v>2016</v>
      </c>
      <c r="Q376" s="112">
        <v>5548</v>
      </c>
      <c r="R376" s="111">
        <v>58.676000000000002</v>
      </c>
      <c r="S376" s="111">
        <v>4.6424000000000003</v>
      </c>
      <c r="T376" s="111">
        <v>1.2252000000000001</v>
      </c>
      <c r="U376" s="112">
        <v>9108</v>
      </c>
      <c r="V376" s="111">
        <v>0.9486</v>
      </c>
      <c r="W376" s="112">
        <v>1861</v>
      </c>
      <c r="X376" s="111">
        <v>1.6315999999999999</v>
      </c>
      <c r="Y376" s="112">
        <v>5068</v>
      </c>
      <c r="Z376" s="111">
        <v>58.6755</v>
      </c>
      <c r="AA376" s="111">
        <v>4.4325000000000001</v>
      </c>
      <c r="AB376" s="111">
        <v>1.1950000000000001</v>
      </c>
      <c r="AC376" s="112">
        <v>8892</v>
      </c>
      <c r="AD376" s="111">
        <v>0.91810000000000003</v>
      </c>
      <c r="AE376" s="112">
        <v>1791</v>
      </c>
      <c r="AF376" s="111">
        <v>1.6079000000000001</v>
      </c>
      <c r="AG376" s="112">
        <v>4756</v>
      </c>
    </row>
    <row r="377" spans="1:33" x14ac:dyDescent="0.2">
      <c r="A377">
        <v>59540080</v>
      </c>
      <c r="B377" s="110" t="s">
        <v>908</v>
      </c>
      <c r="C377" s="110" t="s">
        <v>512</v>
      </c>
      <c r="D377" s="110">
        <v>3</v>
      </c>
      <c r="E377" s="110">
        <v>0</v>
      </c>
      <c r="F377" s="110">
        <v>2015</v>
      </c>
      <c r="G377" s="111">
        <v>57.7682</v>
      </c>
      <c r="H377" s="111">
        <v>12.0749</v>
      </c>
      <c r="I377" s="111">
        <v>4.5941999999999998</v>
      </c>
      <c r="J377" s="109">
        <v>2015</v>
      </c>
      <c r="K377" s="112">
        <v>29926</v>
      </c>
      <c r="L377" s="111">
        <v>2.4647000000000001</v>
      </c>
      <c r="M377" s="109">
        <v>2014</v>
      </c>
      <c r="N377" s="112">
        <v>13063</v>
      </c>
      <c r="O377" s="111">
        <v>2.6145</v>
      </c>
      <c r="P377" s="109">
        <v>2016</v>
      </c>
      <c r="Q377" s="112">
        <v>18798</v>
      </c>
      <c r="R377" s="111">
        <v>57.419400000000003</v>
      </c>
      <c r="S377" s="111">
        <v>11.395</v>
      </c>
      <c r="T377" s="111">
        <v>4.2850999999999999</v>
      </c>
      <c r="U377" s="112">
        <v>33725</v>
      </c>
      <c r="V377" s="111">
        <v>2.2427999999999999</v>
      </c>
      <c r="W377" s="112">
        <v>12823</v>
      </c>
      <c r="X377" s="111">
        <v>2.5146999999999999</v>
      </c>
      <c r="Y377" s="112">
        <v>18636</v>
      </c>
      <c r="Z377" s="111">
        <v>57.4161</v>
      </c>
      <c r="AA377" s="111">
        <v>11.119199999999999</v>
      </c>
      <c r="AB377" s="111">
        <v>4.2355</v>
      </c>
      <c r="AC377" s="112">
        <v>34224</v>
      </c>
      <c r="AD377" s="111">
        <v>2.1476999999999999</v>
      </c>
      <c r="AE377" s="112">
        <v>12496</v>
      </c>
      <c r="AF377" s="111">
        <v>2.5034000000000001</v>
      </c>
      <c r="AG377" s="112">
        <v>17934</v>
      </c>
    </row>
    <row r="378" spans="1:33" x14ac:dyDescent="0.2">
      <c r="A378">
        <v>59540120</v>
      </c>
      <c r="B378" s="110" t="s">
        <v>909</v>
      </c>
      <c r="C378" s="110" t="s">
        <v>512</v>
      </c>
      <c r="D378" s="110">
        <v>3</v>
      </c>
      <c r="E378" s="110">
        <v>0</v>
      </c>
      <c r="F378" s="110">
        <v>2015</v>
      </c>
      <c r="G378" s="111">
        <v>26.3352</v>
      </c>
      <c r="H378" s="111">
        <v>10.7849</v>
      </c>
      <c r="I378" s="111">
        <v>3.8917000000000002</v>
      </c>
      <c r="J378" s="109">
        <v>2015</v>
      </c>
      <c r="K378" s="112">
        <v>31315</v>
      </c>
      <c r="L378" s="111">
        <v>1.7888999999999999</v>
      </c>
      <c r="M378" s="109">
        <v>2014</v>
      </c>
      <c r="N378" s="112">
        <v>8793</v>
      </c>
      <c r="O378" s="111">
        <v>3.0760000000000001</v>
      </c>
      <c r="P378" s="109">
        <v>2016</v>
      </c>
      <c r="Q378" s="112">
        <v>18237</v>
      </c>
      <c r="R378" s="111">
        <v>26.290800000000001</v>
      </c>
      <c r="S378" s="111">
        <v>10.198700000000001</v>
      </c>
      <c r="T378" s="111">
        <v>3.6528999999999998</v>
      </c>
      <c r="U378" s="112">
        <v>33621</v>
      </c>
      <c r="V378" s="111">
        <v>1.6343000000000001</v>
      </c>
      <c r="W378" s="112">
        <v>9355</v>
      </c>
      <c r="X378" s="111">
        <v>3.0507</v>
      </c>
      <c r="Y378" s="112">
        <v>17812</v>
      </c>
      <c r="Z378" s="111">
        <v>26.278500000000001</v>
      </c>
      <c r="AA378" s="111">
        <v>9.8523999999999994</v>
      </c>
      <c r="AB378" s="111">
        <v>3.5903</v>
      </c>
      <c r="AC378" s="112">
        <v>33769</v>
      </c>
      <c r="AD378" s="111">
        <v>1.5461</v>
      </c>
      <c r="AE378" s="112">
        <v>10419</v>
      </c>
      <c r="AF378" s="111">
        <v>3.0488</v>
      </c>
      <c r="AG378" s="112">
        <v>16900</v>
      </c>
    </row>
    <row r="379" spans="1:33" x14ac:dyDescent="0.2">
      <c r="A379">
        <v>59540160</v>
      </c>
      <c r="B379" s="110" t="s">
        <v>910</v>
      </c>
      <c r="C379" s="110" t="s">
        <v>512</v>
      </c>
      <c r="D379" s="110">
        <v>3</v>
      </c>
      <c r="E379" s="110">
        <v>0</v>
      </c>
      <c r="F379" s="110">
        <v>2015</v>
      </c>
      <c r="G379" s="111">
        <v>71.664900000000003</v>
      </c>
      <c r="H379" s="111">
        <v>18.950199999999999</v>
      </c>
      <c r="I379" s="111">
        <v>6.6611000000000002</v>
      </c>
      <c r="J379" s="109">
        <v>2015</v>
      </c>
      <c r="K379" s="112">
        <v>54834</v>
      </c>
      <c r="L379" s="111">
        <v>3.8708</v>
      </c>
      <c r="M379" s="109">
        <v>2014</v>
      </c>
      <c r="N379" s="112">
        <v>11801</v>
      </c>
      <c r="O379" s="111">
        <v>4.2976000000000001</v>
      </c>
      <c r="P379" s="109">
        <v>2016</v>
      </c>
      <c r="Q379" s="112">
        <v>31402</v>
      </c>
      <c r="R379" s="111">
        <v>71.386700000000005</v>
      </c>
      <c r="S379" s="111">
        <v>18.247199999999999</v>
      </c>
      <c r="T379" s="111">
        <v>6.2539999999999996</v>
      </c>
      <c r="U379" s="112">
        <v>58329</v>
      </c>
      <c r="V379" s="111">
        <v>4.2119</v>
      </c>
      <c r="W379" s="112">
        <v>13425</v>
      </c>
      <c r="X379" s="111">
        <v>4.0826000000000002</v>
      </c>
      <c r="Y379" s="112">
        <v>30283</v>
      </c>
      <c r="Z379" s="111">
        <v>71.394400000000005</v>
      </c>
      <c r="AA379" s="111">
        <v>17.7621</v>
      </c>
      <c r="AB379" s="111">
        <v>6.0523999999999996</v>
      </c>
      <c r="AC379" s="112">
        <v>58650</v>
      </c>
      <c r="AD379" s="111">
        <v>4.1764000000000001</v>
      </c>
      <c r="AE379" s="112">
        <v>13227</v>
      </c>
      <c r="AF379" s="111">
        <v>4.0045999999999999</v>
      </c>
      <c r="AG379" s="112">
        <v>29528</v>
      </c>
    </row>
    <row r="380" spans="1:33" x14ac:dyDescent="0.2">
      <c r="A380">
        <v>59540200</v>
      </c>
      <c r="B380" s="110" t="s">
        <v>911</v>
      </c>
      <c r="C380" s="110" t="s">
        <v>512</v>
      </c>
      <c r="D380" s="110">
        <v>2</v>
      </c>
      <c r="E380" s="110">
        <v>0</v>
      </c>
      <c r="F380" s="110">
        <v>2015</v>
      </c>
      <c r="G380" s="111">
        <v>22.388999999999999</v>
      </c>
      <c r="H380" s="111">
        <v>7.9161000000000001</v>
      </c>
      <c r="I380" s="111">
        <v>3.7751000000000001</v>
      </c>
      <c r="J380" s="109">
        <v>2015</v>
      </c>
      <c r="K380" s="112">
        <v>22818</v>
      </c>
      <c r="L380" s="111">
        <v>0.64729999999999999</v>
      </c>
      <c r="M380" s="109">
        <v>2014</v>
      </c>
      <c r="N380" s="112">
        <v>6340</v>
      </c>
      <c r="O380" s="111">
        <v>1.7269000000000001</v>
      </c>
      <c r="P380" s="109">
        <v>2016</v>
      </c>
      <c r="Q380" s="112">
        <v>14970</v>
      </c>
      <c r="R380" s="111">
        <v>22.398299999999999</v>
      </c>
      <c r="S380" s="111">
        <v>7.7222999999999997</v>
      </c>
      <c r="T380" s="111">
        <v>3.5604</v>
      </c>
      <c r="U380" s="112">
        <v>25928</v>
      </c>
      <c r="V380" s="111">
        <v>0.67789999999999995</v>
      </c>
      <c r="W380" s="112">
        <v>6345</v>
      </c>
      <c r="X380" s="111">
        <v>1.6936</v>
      </c>
      <c r="Y380" s="112">
        <v>14452</v>
      </c>
      <c r="Z380" s="111">
        <v>22.398499999999999</v>
      </c>
      <c r="AA380" s="111">
        <v>7.6078000000000001</v>
      </c>
      <c r="AB380" s="111">
        <v>3.4891999999999999</v>
      </c>
      <c r="AC380" s="112">
        <v>26278</v>
      </c>
      <c r="AD380" s="111">
        <v>0.64329999999999998</v>
      </c>
      <c r="AE380" s="112">
        <v>6417</v>
      </c>
      <c r="AF380" s="111">
        <v>1.6718999999999999</v>
      </c>
      <c r="AG380" s="112">
        <v>14278</v>
      </c>
    </row>
    <row r="381" spans="1:33" x14ac:dyDescent="0.2">
      <c r="A381">
        <v>59540240</v>
      </c>
      <c r="B381" s="110" t="s">
        <v>912</v>
      </c>
      <c r="C381" s="110" t="s">
        <v>512</v>
      </c>
      <c r="D381" s="110">
        <v>3</v>
      </c>
      <c r="E381" s="110">
        <v>0</v>
      </c>
      <c r="F381" s="110">
        <v>2015</v>
      </c>
      <c r="G381" s="111">
        <v>20.493300000000001</v>
      </c>
      <c r="H381" s="111">
        <v>8.5162999999999993</v>
      </c>
      <c r="I381" s="111">
        <v>3.2145000000000001</v>
      </c>
      <c r="J381" s="109">
        <v>2015</v>
      </c>
      <c r="K381" s="112">
        <v>28330</v>
      </c>
      <c r="L381" s="111">
        <v>1.5577000000000001</v>
      </c>
      <c r="M381" s="109">
        <v>2014</v>
      </c>
      <c r="N381" s="112">
        <v>9874</v>
      </c>
      <c r="O381" s="111">
        <v>2.0097999999999998</v>
      </c>
      <c r="P381" s="109">
        <v>2016</v>
      </c>
      <c r="Q381" s="112">
        <v>15497</v>
      </c>
      <c r="R381" s="111">
        <v>20.498000000000001</v>
      </c>
      <c r="S381" s="111">
        <v>8.2887000000000004</v>
      </c>
      <c r="T381" s="111">
        <v>3.0104000000000002</v>
      </c>
      <c r="U381" s="112">
        <v>30569</v>
      </c>
      <c r="V381" s="111">
        <v>1.5293000000000001</v>
      </c>
      <c r="W381" s="112">
        <v>10292</v>
      </c>
      <c r="X381" s="111">
        <v>2.0607000000000002</v>
      </c>
      <c r="Y381" s="112">
        <v>15440</v>
      </c>
      <c r="Z381" s="111">
        <v>20.497199999999999</v>
      </c>
      <c r="AA381" s="111">
        <v>8.1074999999999999</v>
      </c>
      <c r="AB381" s="111">
        <v>2.9799000000000002</v>
      </c>
      <c r="AC381" s="112">
        <v>30729</v>
      </c>
      <c r="AD381" s="111">
        <v>1.4386000000000001</v>
      </c>
      <c r="AE381" s="112">
        <v>10283</v>
      </c>
      <c r="AF381" s="111">
        <v>2.0032999999999999</v>
      </c>
      <c r="AG381" s="112">
        <v>15105</v>
      </c>
    </row>
    <row r="382" spans="1:33" x14ac:dyDescent="0.2">
      <c r="A382">
        <v>59540280</v>
      </c>
      <c r="B382" s="110" t="s">
        <v>913</v>
      </c>
      <c r="C382" s="110" t="s">
        <v>512</v>
      </c>
      <c r="D382" s="110">
        <v>3</v>
      </c>
      <c r="E382" s="110">
        <v>0</v>
      </c>
      <c r="F382" s="110">
        <v>2015</v>
      </c>
      <c r="G382" s="111">
        <v>47.940300000000001</v>
      </c>
      <c r="H382" s="111">
        <v>12.522399999999999</v>
      </c>
      <c r="I382" s="111">
        <v>4.5997000000000003</v>
      </c>
      <c r="J382" s="109">
        <v>2015</v>
      </c>
      <c r="K382" s="112">
        <v>25205</v>
      </c>
      <c r="L382" s="111">
        <v>2.0699000000000001</v>
      </c>
      <c r="M382" s="109">
        <v>2014</v>
      </c>
      <c r="N382" s="112">
        <v>6779</v>
      </c>
      <c r="O382" s="111">
        <v>3.8460999999999999</v>
      </c>
      <c r="P382" s="109">
        <v>2016</v>
      </c>
      <c r="Q382" s="112">
        <v>16682</v>
      </c>
      <c r="R382" s="111">
        <v>47.776000000000003</v>
      </c>
      <c r="S382" s="111">
        <v>12.1401</v>
      </c>
      <c r="T382" s="111">
        <v>4.3140000000000001</v>
      </c>
      <c r="U382" s="112">
        <v>26454</v>
      </c>
      <c r="V382" s="111">
        <v>1.8674999999999999</v>
      </c>
      <c r="W382" s="112">
        <v>6619</v>
      </c>
      <c r="X382" s="111">
        <v>3.9013</v>
      </c>
      <c r="Y382" s="112">
        <v>15894</v>
      </c>
      <c r="Z382" s="111">
        <v>47.775199999999998</v>
      </c>
      <c r="AA382" s="111">
        <v>11.6791</v>
      </c>
      <c r="AB382" s="111">
        <v>4.2084000000000001</v>
      </c>
      <c r="AC382" s="112">
        <v>25442</v>
      </c>
      <c r="AD382" s="111">
        <v>1.7914000000000001</v>
      </c>
      <c r="AE382" s="112">
        <v>6414</v>
      </c>
      <c r="AF382" s="111">
        <v>3.7742</v>
      </c>
      <c r="AG382" s="112">
        <v>14549</v>
      </c>
    </row>
    <row r="383" spans="1:33" x14ac:dyDescent="0.2">
      <c r="A383">
        <v>59540320</v>
      </c>
      <c r="B383" s="110" t="s">
        <v>914</v>
      </c>
      <c r="C383" s="110" t="s">
        <v>512</v>
      </c>
      <c r="D383" s="110">
        <v>3</v>
      </c>
      <c r="E383" s="110">
        <v>0</v>
      </c>
      <c r="F383" s="110">
        <v>2015</v>
      </c>
      <c r="G383" s="111">
        <v>31.5456</v>
      </c>
      <c r="H383" s="111">
        <v>10.3371</v>
      </c>
      <c r="I383" s="111">
        <v>3.7189999999999999</v>
      </c>
      <c r="J383" s="109">
        <v>2015</v>
      </c>
      <c r="K383" s="112">
        <v>27822</v>
      </c>
      <c r="L383" s="111">
        <v>2.1421999999999999</v>
      </c>
      <c r="M383" s="109">
        <v>2014</v>
      </c>
      <c r="N383" s="112">
        <v>11128</v>
      </c>
      <c r="O383" s="111">
        <v>2.5489999999999999</v>
      </c>
      <c r="P383" s="109">
        <v>2016</v>
      </c>
      <c r="Q383" s="112">
        <v>16460</v>
      </c>
      <c r="R383" s="111">
        <v>31.471800000000002</v>
      </c>
      <c r="S383" s="111">
        <v>9.6896000000000004</v>
      </c>
      <c r="T383" s="111">
        <v>3.4268999999999998</v>
      </c>
      <c r="U383" s="112">
        <v>29851</v>
      </c>
      <c r="V383" s="111">
        <v>1.9757</v>
      </c>
      <c r="W383" s="112">
        <v>10478</v>
      </c>
      <c r="X383" s="111">
        <v>2.4878</v>
      </c>
      <c r="Y383" s="112">
        <v>15810</v>
      </c>
      <c r="Z383" s="111">
        <v>31.466000000000001</v>
      </c>
      <c r="AA383" s="111">
        <v>9.3217999999999996</v>
      </c>
      <c r="AB383" s="111">
        <v>3.3393000000000002</v>
      </c>
      <c r="AC383" s="112">
        <v>29331</v>
      </c>
      <c r="AD383" s="111">
        <v>1.8681000000000001</v>
      </c>
      <c r="AE383" s="112">
        <v>10409</v>
      </c>
      <c r="AF383" s="111">
        <v>2.4365000000000001</v>
      </c>
      <c r="AG383" s="112">
        <v>14900</v>
      </c>
    </row>
    <row r="384" spans="1:33" x14ac:dyDescent="0.2">
      <c r="A384">
        <v>59540360</v>
      </c>
      <c r="B384" s="110" t="s">
        <v>915</v>
      </c>
      <c r="C384" s="110" t="s">
        <v>508</v>
      </c>
      <c r="D384" s="110">
        <v>4</v>
      </c>
      <c r="E384" s="110">
        <v>0</v>
      </c>
      <c r="F384" s="110">
        <v>2015</v>
      </c>
      <c r="G384" s="111">
        <v>72.404200000000003</v>
      </c>
      <c r="H384" s="111">
        <v>31.536000000000001</v>
      </c>
      <c r="I384" s="111">
        <v>11.191800000000001</v>
      </c>
      <c r="J384" s="109">
        <v>2015</v>
      </c>
      <c r="K384" s="112">
        <v>96700</v>
      </c>
      <c r="L384" s="111">
        <v>5.8657000000000004</v>
      </c>
      <c r="M384" s="109">
        <v>2014</v>
      </c>
      <c r="N384" s="112">
        <v>31399</v>
      </c>
      <c r="O384" s="111">
        <v>7.0056000000000003</v>
      </c>
      <c r="P384" s="109">
        <v>2016</v>
      </c>
      <c r="Q384" s="112">
        <v>52227</v>
      </c>
      <c r="R384" s="111">
        <v>72.372299999999996</v>
      </c>
      <c r="S384" s="111">
        <v>30.3477</v>
      </c>
      <c r="T384" s="111">
        <v>10.4824</v>
      </c>
      <c r="U384" s="112">
        <v>103196</v>
      </c>
      <c r="V384" s="111">
        <v>5.6482999999999999</v>
      </c>
      <c r="W384" s="112">
        <v>30261</v>
      </c>
      <c r="X384" s="111">
        <v>6.8369</v>
      </c>
      <c r="Y384" s="112">
        <v>52286</v>
      </c>
      <c r="Z384" s="111">
        <v>72.371899999999997</v>
      </c>
      <c r="AA384" s="111">
        <v>28.9312</v>
      </c>
      <c r="AB384" s="111">
        <v>10.342599999999999</v>
      </c>
      <c r="AC384" s="112">
        <v>104754</v>
      </c>
      <c r="AD384" s="111">
        <v>5.1978</v>
      </c>
      <c r="AE384" s="112">
        <v>30983</v>
      </c>
      <c r="AF384" s="111">
        <v>6.7877999999999998</v>
      </c>
      <c r="AG384" s="112">
        <v>51755</v>
      </c>
    </row>
    <row r="385" spans="1:33" x14ac:dyDescent="0.2">
      <c r="A385">
        <v>59580000</v>
      </c>
      <c r="B385" s="110" t="s">
        <v>196</v>
      </c>
      <c r="C385" s="110" t="s">
        <v>700</v>
      </c>
      <c r="D385" s="110">
        <v>0</v>
      </c>
      <c r="E385" s="110">
        <v>2</v>
      </c>
      <c r="F385" s="110">
        <v>2015</v>
      </c>
      <c r="G385" s="111">
        <v>1960.1684</v>
      </c>
      <c r="H385" s="111">
        <v>240.25919999999999</v>
      </c>
      <c r="I385" s="111">
        <v>49.6661</v>
      </c>
      <c r="J385" s="109">
        <v>2015</v>
      </c>
      <c r="K385" s="112">
        <v>263762</v>
      </c>
      <c r="L385" s="111">
        <v>35.020800000000001</v>
      </c>
      <c r="M385" s="109">
        <v>2014</v>
      </c>
      <c r="N385" s="112">
        <v>97373</v>
      </c>
      <c r="O385" s="111">
        <v>116.5705</v>
      </c>
      <c r="P385" s="109">
        <v>2016</v>
      </c>
      <c r="Q385" s="112">
        <v>156977</v>
      </c>
      <c r="R385" s="111">
        <v>1958.6849</v>
      </c>
      <c r="S385" s="111">
        <v>213.45419999999999</v>
      </c>
      <c r="T385" s="111">
        <v>44.302799999999998</v>
      </c>
      <c r="U385" s="112">
        <v>281830</v>
      </c>
      <c r="V385" s="111">
        <v>31.878599999999999</v>
      </c>
      <c r="W385" s="112">
        <v>90816</v>
      </c>
      <c r="X385" s="111">
        <v>102.5026</v>
      </c>
      <c r="Y385" s="112">
        <v>151171</v>
      </c>
      <c r="Z385" s="111">
        <v>1958.5504000000001</v>
      </c>
      <c r="AA385" s="111">
        <v>204.95779999999999</v>
      </c>
      <c r="AB385" s="111">
        <v>43.384300000000003</v>
      </c>
      <c r="AC385" s="112">
        <v>283857</v>
      </c>
      <c r="AD385" s="111">
        <v>28.7927</v>
      </c>
      <c r="AE385" s="112">
        <v>92712</v>
      </c>
      <c r="AF385" s="111">
        <v>98.8399</v>
      </c>
      <c r="AG385" s="112">
        <v>141603</v>
      </c>
    </row>
    <row r="386" spans="1:33" x14ac:dyDescent="0.2">
      <c r="A386">
        <v>59580040</v>
      </c>
      <c r="B386" s="110" t="s">
        <v>916</v>
      </c>
      <c r="C386" s="110" t="s">
        <v>510</v>
      </c>
      <c r="D386" s="110">
        <v>4</v>
      </c>
      <c r="E386" s="110">
        <v>0</v>
      </c>
      <c r="F386" s="110">
        <v>2015</v>
      </c>
      <c r="G386" s="111">
        <v>193.71960000000001</v>
      </c>
      <c r="H386" s="111">
        <v>38.4848</v>
      </c>
      <c r="I386" s="111">
        <v>11.6182</v>
      </c>
      <c r="J386" s="109">
        <v>2015</v>
      </c>
      <c r="K386" s="112">
        <v>73784</v>
      </c>
      <c r="L386" s="111">
        <v>5.6101999999999999</v>
      </c>
      <c r="M386" s="109">
        <v>2014</v>
      </c>
      <c r="N386" s="112">
        <v>28742</v>
      </c>
      <c r="O386" s="111">
        <v>13.2759</v>
      </c>
      <c r="P386" s="109">
        <v>2016</v>
      </c>
      <c r="Q386" s="112">
        <v>43087</v>
      </c>
      <c r="R386" s="111">
        <v>193.43700000000001</v>
      </c>
      <c r="S386" s="111">
        <v>34.077500000000001</v>
      </c>
      <c r="T386" s="111">
        <v>10.45</v>
      </c>
      <c r="U386" s="112">
        <v>77473</v>
      </c>
      <c r="V386" s="111">
        <v>5.8635999999999999</v>
      </c>
      <c r="W386" s="112">
        <v>27006</v>
      </c>
      <c r="X386" s="111">
        <v>10.3649</v>
      </c>
      <c r="Y386" s="112">
        <v>41528</v>
      </c>
      <c r="Z386" s="111">
        <v>193.42850000000001</v>
      </c>
      <c r="AA386" s="111">
        <v>33.245800000000003</v>
      </c>
      <c r="AB386" s="111">
        <v>10.032</v>
      </c>
      <c r="AC386" s="112">
        <v>78972</v>
      </c>
      <c r="AD386" s="111">
        <v>5.5083000000000002</v>
      </c>
      <c r="AE386" s="112">
        <v>28476</v>
      </c>
      <c r="AF386" s="111">
        <v>10.1646</v>
      </c>
      <c r="AG386" s="112">
        <v>39777</v>
      </c>
    </row>
    <row r="387" spans="1:33" x14ac:dyDescent="0.2">
      <c r="A387">
        <v>59580080</v>
      </c>
      <c r="B387" s="110" t="s">
        <v>127</v>
      </c>
      <c r="C387" s="110" t="s">
        <v>510</v>
      </c>
      <c r="D387" s="110">
        <v>2</v>
      </c>
      <c r="E387" s="110">
        <v>0</v>
      </c>
      <c r="F387" s="110">
        <v>2015</v>
      </c>
      <c r="G387" s="111">
        <v>69.4803</v>
      </c>
      <c r="H387" s="111">
        <v>9.6176999999999992</v>
      </c>
      <c r="I387" s="111">
        <v>2.0781999999999998</v>
      </c>
      <c r="J387" s="109">
        <v>2015</v>
      </c>
      <c r="K387" s="112">
        <v>11170</v>
      </c>
      <c r="L387" s="111">
        <v>1.4863999999999999</v>
      </c>
      <c r="M387" s="109">
        <v>2014</v>
      </c>
      <c r="N387" s="112">
        <v>3316</v>
      </c>
      <c r="O387" s="111">
        <v>4.3567999999999998</v>
      </c>
      <c r="P387" s="109">
        <v>2016</v>
      </c>
      <c r="Q387" s="112">
        <v>6405</v>
      </c>
      <c r="R387" s="111">
        <v>69.359700000000004</v>
      </c>
      <c r="S387" s="111">
        <v>8.1128</v>
      </c>
      <c r="T387" s="111">
        <v>1.8635999999999999</v>
      </c>
      <c r="U387" s="112">
        <v>12013</v>
      </c>
      <c r="V387" s="111">
        <v>1.3259000000000001</v>
      </c>
      <c r="W387" s="112">
        <v>2826</v>
      </c>
      <c r="X387" s="111">
        <v>3.3132000000000001</v>
      </c>
      <c r="Y387" s="112">
        <v>6228</v>
      </c>
      <c r="Z387" s="111">
        <v>69.364199999999997</v>
      </c>
      <c r="AA387" s="111">
        <v>7.9040999999999997</v>
      </c>
      <c r="AB387" s="111">
        <v>1.8657999999999999</v>
      </c>
      <c r="AC387" s="112">
        <v>12148</v>
      </c>
      <c r="AD387" s="111">
        <v>1.2988</v>
      </c>
      <c r="AE387" s="112">
        <v>2830</v>
      </c>
      <c r="AF387" s="111">
        <v>3.2698</v>
      </c>
      <c r="AG387" s="112">
        <v>5690</v>
      </c>
    </row>
    <row r="388" spans="1:33" x14ac:dyDescent="0.2">
      <c r="A388">
        <v>59580120</v>
      </c>
      <c r="B388" s="110" t="s">
        <v>917</v>
      </c>
      <c r="C388" s="110" t="s">
        <v>510</v>
      </c>
      <c r="D388" s="110">
        <v>3</v>
      </c>
      <c r="E388" s="110">
        <v>0</v>
      </c>
      <c r="F388" s="110">
        <v>2015</v>
      </c>
      <c r="G388" s="111">
        <v>229.15979999999999</v>
      </c>
      <c r="H388" s="111">
        <v>26.1721</v>
      </c>
      <c r="I388" s="111">
        <v>5.3216999999999999</v>
      </c>
      <c r="J388" s="109">
        <v>2015</v>
      </c>
      <c r="K388" s="112">
        <v>26232</v>
      </c>
      <c r="L388" s="111">
        <v>4.8611000000000004</v>
      </c>
      <c r="M388" s="109">
        <v>2014</v>
      </c>
      <c r="N388" s="112">
        <v>11885</v>
      </c>
      <c r="O388" s="111">
        <v>12.0228</v>
      </c>
      <c r="P388" s="109">
        <v>2016</v>
      </c>
      <c r="Q388" s="112">
        <v>15799</v>
      </c>
      <c r="R388" s="111">
        <v>228.98099999999999</v>
      </c>
      <c r="S388" s="111">
        <v>22.6966</v>
      </c>
      <c r="T388" s="111">
        <v>4.7157</v>
      </c>
      <c r="U388" s="112">
        <v>27347</v>
      </c>
      <c r="V388" s="111">
        <v>3.8993000000000002</v>
      </c>
      <c r="W388" s="112">
        <v>9174</v>
      </c>
      <c r="X388" s="111">
        <v>11.0449</v>
      </c>
      <c r="Y388" s="112">
        <v>15554</v>
      </c>
      <c r="Z388" s="111">
        <v>228.98070000000001</v>
      </c>
      <c r="AA388" s="111">
        <v>22.0441</v>
      </c>
      <c r="AB388" s="111">
        <v>4.4446000000000003</v>
      </c>
      <c r="AC388" s="112">
        <v>27258</v>
      </c>
      <c r="AD388" s="111">
        <v>3.5964</v>
      </c>
      <c r="AE388" s="112">
        <v>8616</v>
      </c>
      <c r="AF388" s="111">
        <v>10.969099999999999</v>
      </c>
      <c r="AG388" s="112">
        <v>13972</v>
      </c>
    </row>
    <row r="389" spans="1:33" x14ac:dyDescent="0.2">
      <c r="A389">
        <v>59580160</v>
      </c>
      <c r="B389" s="110" t="s">
        <v>161</v>
      </c>
      <c r="C389" s="110" t="s">
        <v>510</v>
      </c>
      <c r="D389" s="110">
        <v>1</v>
      </c>
      <c r="E389" s="110">
        <v>0</v>
      </c>
      <c r="F389" s="110">
        <v>2015</v>
      </c>
      <c r="G389" s="111">
        <v>113.3544</v>
      </c>
      <c r="H389" s="111">
        <v>11.891</v>
      </c>
      <c r="I389" s="111">
        <v>1.7641</v>
      </c>
      <c r="J389" s="109">
        <v>2015</v>
      </c>
      <c r="K389" s="112">
        <v>8942</v>
      </c>
      <c r="L389" s="111">
        <v>1.9097</v>
      </c>
      <c r="M389" s="109">
        <v>2014</v>
      </c>
      <c r="N389" s="112">
        <v>2669</v>
      </c>
      <c r="O389" s="111">
        <v>6.9962</v>
      </c>
      <c r="P389" s="109">
        <v>2016</v>
      </c>
      <c r="Q389" s="112">
        <v>5192</v>
      </c>
      <c r="R389" s="111">
        <v>113.3539</v>
      </c>
      <c r="S389" s="111">
        <v>11.8935</v>
      </c>
      <c r="T389" s="111">
        <v>1.5767</v>
      </c>
      <c r="U389" s="112">
        <v>9289</v>
      </c>
      <c r="V389" s="111">
        <v>1.9231</v>
      </c>
      <c r="W389" s="112">
        <v>2296</v>
      </c>
      <c r="X389" s="111">
        <v>7.0892999999999997</v>
      </c>
      <c r="Y389" s="112">
        <v>4943</v>
      </c>
      <c r="Z389" s="111">
        <v>113.29949999999999</v>
      </c>
      <c r="AA389" s="111">
        <v>10.822800000000001</v>
      </c>
      <c r="AB389" s="111">
        <v>1.4576</v>
      </c>
      <c r="AC389" s="112">
        <v>9311</v>
      </c>
      <c r="AD389" s="111">
        <v>1.5505</v>
      </c>
      <c r="AE389" s="112">
        <v>2352</v>
      </c>
      <c r="AF389" s="111">
        <v>6.6143000000000001</v>
      </c>
      <c r="AG389" s="112">
        <v>4603</v>
      </c>
    </row>
    <row r="390" spans="1:33" x14ac:dyDescent="0.2">
      <c r="A390">
        <v>59580200</v>
      </c>
      <c r="B390" s="110" t="s">
        <v>918</v>
      </c>
      <c r="C390" s="110" t="s">
        <v>510</v>
      </c>
      <c r="D390" s="110">
        <v>1</v>
      </c>
      <c r="E390" s="110">
        <v>0</v>
      </c>
      <c r="F390" s="110">
        <v>2015</v>
      </c>
      <c r="G390" s="111">
        <v>65.353099999999998</v>
      </c>
      <c r="H390" s="111">
        <v>6.774</v>
      </c>
      <c r="I390" s="111">
        <v>1.0508999999999999</v>
      </c>
      <c r="J390" s="109">
        <v>2015</v>
      </c>
      <c r="K390" s="112">
        <v>4541</v>
      </c>
      <c r="L390" s="111">
        <v>0.86229999999999996</v>
      </c>
      <c r="M390" s="109">
        <v>2014</v>
      </c>
      <c r="N390" s="112">
        <v>1732</v>
      </c>
      <c r="O390" s="111">
        <v>4.1628999999999996</v>
      </c>
      <c r="P390" s="109">
        <v>2016</v>
      </c>
      <c r="Q390" s="112">
        <v>2792</v>
      </c>
      <c r="R390" s="111">
        <v>65.364000000000004</v>
      </c>
      <c r="S390" s="111">
        <v>6.1825999999999999</v>
      </c>
      <c r="T390" s="111">
        <v>0.88859999999999995</v>
      </c>
      <c r="U390" s="112">
        <v>4732</v>
      </c>
      <c r="V390" s="111">
        <v>0.64100000000000001</v>
      </c>
      <c r="W390" s="112">
        <v>1752</v>
      </c>
      <c r="X390" s="111">
        <v>4.0293000000000001</v>
      </c>
      <c r="Y390" s="112">
        <v>2630</v>
      </c>
      <c r="Z390" s="111">
        <v>65.363900000000001</v>
      </c>
      <c r="AA390" s="111">
        <v>5.9874999999999998</v>
      </c>
      <c r="AB390" s="111">
        <v>0.85340000000000005</v>
      </c>
      <c r="AC390" s="112">
        <v>4997</v>
      </c>
      <c r="AD390" s="111">
        <v>0.60070000000000001</v>
      </c>
      <c r="AE390" s="112">
        <v>1522</v>
      </c>
      <c r="AF390" s="111">
        <v>4.0251999999999999</v>
      </c>
      <c r="AG390" s="112">
        <v>2413</v>
      </c>
    </row>
    <row r="391" spans="1:33" x14ac:dyDescent="0.2">
      <c r="A391">
        <v>59580240</v>
      </c>
      <c r="B391" s="110" t="s">
        <v>919</v>
      </c>
      <c r="C391" s="110" t="s">
        <v>510</v>
      </c>
      <c r="D391" s="110">
        <v>2</v>
      </c>
      <c r="E391" s="110">
        <v>0</v>
      </c>
      <c r="F391" s="110">
        <v>2015</v>
      </c>
      <c r="G391" s="111">
        <v>182.2192</v>
      </c>
      <c r="H391" s="111">
        <v>19.152699999999999</v>
      </c>
      <c r="I391" s="111">
        <v>4.0351999999999997</v>
      </c>
      <c r="J391" s="109">
        <v>2015</v>
      </c>
      <c r="K391" s="112">
        <v>19968</v>
      </c>
      <c r="L391" s="111">
        <v>2.9617</v>
      </c>
      <c r="M391" s="109">
        <v>2014</v>
      </c>
      <c r="N391" s="112">
        <v>6436</v>
      </c>
      <c r="O391" s="111">
        <v>8.6599000000000004</v>
      </c>
      <c r="P391" s="109">
        <v>2016</v>
      </c>
      <c r="Q391" s="112">
        <v>11619</v>
      </c>
      <c r="R391" s="111">
        <v>182.01009999999999</v>
      </c>
      <c r="S391" s="111">
        <v>17.023399999999999</v>
      </c>
      <c r="T391" s="111">
        <v>3.6124000000000001</v>
      </c>
      <c r="U391" s="112">
        <v>22475</v>
      </c>
      <c r="V391" s="111">
        <v>2.7275999999999998</v>
      </c>
      <c r="W391" s="112">
        <v>6346</v>
      </c>
      <c r="X391" s="111">
        <v>7.9141000000000004</v>
      </c>
      <c r="Y391" s="112">
        <v>11086</v>
      </c>
      <c r="Z391" s="111">
        <v>182.00909999999999</v>
      </c>
      <c r="AA391" s="111">
        <v>16.584199999999999</v>
      </c>
      <c r="AB391" s="111">
        <v>3.4399000000000002</v>
      </c>
      <c r="AC391" s="112">
        <v>23058</v>
      </c>
      <c r="AD391" s="111">
        <v>2.5573999999999999</v>
      </c>
      <c r="AE391" s="112">
        <v>6542</v>
      </c>
      <c r="AF391" s="111">
        <v>7.9268999999999998</v>
      </c>
      <c r="AG391" s="112">
        <v>10583</v>
      </c>
    </row>
    <row r="392" spans="1:33" x14ac:dyDescent="0.2">
      <c r="A392">
        <v>59580280</v>
      </c>
      <c r="B392" s="110" t="s">
        <v>920</v>
      </c>
      <c r="C392" s="110" t="s">
        <v>510</v>
      </c>
      <c r="D392" s="110">
        <v>1</v>
      </c>
      <c r="E392" s="110">
        <v>0</v>
      </c>
      <c r="F392" s="110">
        <v>2015</v>
      </c>
      <c r="G392" s="111">
        <v>126.05249999999999</v>
      </c>
      <c r="H392" s="111">
        <v>11.448499999999999</v>
      </c>
      <c r="I392" s="111">
        <v>1.7313000000000001</v>
      </c>
      <c r="J392" s="109">
        <v>2015</v>
      </c>
      <c r="K392" s="112">
        <v>7938</v>
      </c>
      <c r="L392" s="111">
        <v>1.9803999999999999</v>
      </c>
      <c r="M392" s="109">
        <v>2014</v>
      </c>
      <c r="N392" s="112">
        <v>2157</v>
      </c>
      <c r="O392" s="111">
        <v>6.5453999999999999</v>
      </c>
      <c r="P392" s="109">
        <v>2016</v>
      </c>
      <c r="Q392" s="112">
        <v>4617</v>
      </c>
      <c r="R392" s="111">
        <v>126.0517</v>
      </c>
      <c r="S392" s="111">
        <v>9.9398</v>
      </c>
      <c r="T392" s="111">
        <v>1.4298</v>
      </c>
      <c r="U392" s="112">
        <v>8356</v>
      </c>
      <c r="V392" s="111">
        <v>1.6694</v>
      </c>
      <c r="W392" s="112">
        <v>2015</v>
      </c>
      <c r="X392" s="111">
        <v>5.7636000000000003</v>
      </c>
      <c r="Y392" s="112">
        <v>4442</v>
      </c>
      <c r="Z392" s="111">
        <v>126.0509</v>
      </c>
      <c r="AA392" s="111">
        <v>9.1982999999999997</v>
      </c>
      <c r="AB392" s="111">
        <v>1.3038000000000001</v>
      </c>
      <c r="AC392" s="112">
        <v>8200</v>
      </c>
      <c r="AD392" s="111">
        <v>1.1600999999999999</v>
      </c>
      <c r="AE392" s="112">
        <v>2150</v>
      </c>
      <c r="AF392" s="111">
        <v>5.7324999999999999</v>
      </c>
      <c r="AG392" s="112">
        <v>4209</v>
      </c>
    </row>
    <row r="393" spans="1:33" x14ac:dyDescent="0.2">
      <c r="A393">
        <v>59580320</v>
      </c>
      <c r="B393" s="110" t="s">
        <v>921</v>
      </c>
      <c r="C393" s="110" t="s">
        <v>510</v>
      </c>
      <c r="D393" s="110">
        <v>3</v>
      </c>
      <c r="E393" s="110">
        <v>0</v>
      </c>
      <c r="F393" s="110">
        <v>2015</v>
      </c>
      <c r="G393" s="111">
        <v>218.50210000000001</v>
      </c>
      <c r="H393" s="111">
        <v>26.586200000000002</v>
      </c>
      <c r="I393" s="111">
        <v>5.4629000000000003</v>
      </c>
      <c r="J393" s="109">
        <v>2015</v>
      </c>
      <c r="K393" s="112">
        <v>30119</v>
      </c>
      <c r="L393" s="111">
        <v>4.4672000000000001</v>
      </c>
      <c r="M393" s="109">
        <v>2014</v>
      </c>
      <c r="N393" s="112">
        <v>12657</v>
      </c>
      <c r="O393" s="111">
        <v>12.713100000000001</v>
      </c>
      <c r="P393" s="109">
        <v>2016</v>
      </c>
      <c r="Q393" s="112">
        <v>17853</v>
      </c>
      <c r="R393" s="111">
        <v>218.50980000000001</v>
      </c>
      <c r="S393" s="111">
        <v>25.6601</v>
      </c>
      <c r="T393" s="111">
        <v>5.1731999999999996</v>
      </c>
      <c r="U393" s="112">
        <v>32679</v>
      </c>
      <c r="V393" s="111">
        <v>4.4269999999999996</v>
      </c>
      <c r="W393" s="112">
        <v>12957</v>
      </c>
      <c r="X393" s="111">
        <v>11.9918</v>
      </c>
      <c r="Y393" s="112">
        <v>17603</v>
      </c>
      <c r="Z393" s="111">
        <v>218.51240000000001</v>
      </c>
      <c r="AA393" s="111">
        <v>22.471299999999999</v>
      </c>
      <c r="AB393" s="111">
        <v>4.42</v>
      </c>
      <c r="AC393" s="112">
        <v>32590</v>
      </c>
      <c r="AD393" s="111">
        <v>3.1065999999999998</v>
      </c>
      <c r="AE393" s="112">
        <v>13067</v>
      </c>
      <c r="AF393" s="111">
        <v>10.8279</v>
      </c>
      <c r="AG393" s="112">
        <v>16680</v>
      </c>
    </row>
    <row r="394" spans="1:33" x14ac:dyDescent="0.2">
      <c r="A394">
        <v>59580360</v>
      </c>
      <c r="B394" s="110" t="s">
        <v>922</v>
      </c>
      <c r="C394" s="110" t="s">
        <v>510</v>
      </c>
      <c r="D394" s="110">
        <v>2</v>
      </c>
      <c r="E394" s="110">
        <v>0</v>
      </c>
      <c r="F394" s="110">
        <v>2015</v>
      </c>
      <c r="G394" s="111">
        <v>118.002</v>
      </c>
      <c r="H394" s="111">
        <v>14.075200000000001</v>
      </c>
      <c r="I394" s="111">
        <v>2.9887999999999999</v>
      </c>
      <c r="J394" s="109">
        <v>2015</v>
      </c>
      <c r="K394" s="112">
        <v>14874</v>
      </c>
      <c r="L394" s="111">
        <v>1.6623000000000001</v>
      </c>
      <c r="M394" s="109">
        <v>2014</v>
      </c>
      <c r="N394" s="112">
        <v>6222</v>
      </c>
      <c r="O394" s="111">
        <v>7.4382999999999999</v>
      </c>
      <c r="P394" s="109">
        <v>2016</v>
      </c>
      <c r="Q394" s="112">
        <v>8853</v>
      </c>
      <c r="R394" s="111">
        <v>117.90049999999999</v>
      </c>
      <c r="S394" s="111">
        <v>12.408099999999999</v>
      </c>
      <c r="T394" s="111">
        <v>2.6246</v>
      </c>
      <c r="U394" s="112">
        <v>16195</v>
      </c>
      <c r="V394" s="111">
        <v>1.5152000000000001</v>
      </c>
      <c r="W394" s="112">
        <v>5369</v>
      </c>
      <c r="X394" s="111">
        <v>6.3064</v>
      </c>
      <c r="Y394" s="112">
        <v>8373</v>
      </c>
      <c r="Z394" s="111">
        <v>117.8993</v>
      </c>
      <c r="AA394" s="111">
        <v>12.090199999999999</v>
      </c>
      <c r="AB394" s="111">
        <v>2.5402</v>
      </c>
      <c r="AC394" s="112">
        <v>16267</v>
      </c>
      <c r="AD394" s="111">
        <v>1.4178999999999999</v>
      </c>
      <c r="AE394" s="112">
        <v>5422</v>
      </c>
      <c r="AF394" s="111">
        <v>6.3029999999999999</v>
      </c>
      <c r="AG394" s="112">
        <v>7691</v>
      </c>
    </row>
    <row r="395" spans="1:33" x14ac:dyDescent="0.2">
      <c r="A395">
        <v>59580400</v>
      </c>
      <c r="B395" s="110" t="s">
        <v>923</v>
      </c>
      <c r="C395" s="110" t="s">
        <v>510</v>
      </c>
      <c r="D395" s="110">
        <v>3</v>
      </c>
      <c r="E395" s="110">
        <v>0</v>
      </c>
      <c r="F395" s="110">
        <v>2015</v>
      </c>
      <c r="G395" s="111">
        <v>303.1046</v>
      </c>
      <c r="H395" s="111">
        <v>33.365600000000001</v>
      </c>
      <c r="I395" s="111">
        <v>4.8048999999999999</v>
      </c>
      <c r="J395" s="109">
        <v>2015</v>
      </c>
      <c r="K395" s="112">
        <v>25230</v>
      </c>
      <c r="L395" s="111">
        <v>3.9300999999999999</v>
      </c>
      <c r="M395" s="109">
        <v>2014</v>
      </c>
      <c r="N395" s="112">
        <v>9238</v>
      </c>
      <c r="O395" s="111">
        <v>19.970300000000002</v>
      </c>
      <c r="P395" s="109">
        <v>2016</v>
      </c>
      <c r="Q395" s="112">
        <v>15356</v>
      </c>
      <c r="R395" s="111">
        <v>303.00540000000001</v>
      </c>
      <c r="S395" s="111">
        <v>28.7514</v>
      </c>
      <c r="T395" s="111">
        <v>4.1246</v>
      </c>
      <c r="U395" s="112">
        <v>26556</v>
      </c>
      <c r="V395" s="111">
        <v>3.2238000000000002</v>
      </c>
      <c r="W395" s="112">
        <v>8096</v>
      </c>
      <c r="X395" s="111">
        <v>17.4236</v>
      </c>
      <c r="Y395" s="112">
        <v>14377</v>
      </c>
      <c r="Z395" s="111">
        <v>302.93830000000003</v>
      </c>
      <c r="AA395" s="111">
        <v>28.467700000000001</v>
      </c>
      <c r="AB395" s="111">
        <v>5.5259999999999998</v>
      </c>
      <c r="AC395" s="112">
        <v>26620</v>
      </c>
      <c r="AD395" s="111">
        <v>3.2989000000000002</v>
      </c>
      <c r="AE395" s="112">
        <v>8166</v>
      </c>
      <c r="AF395" s="111">
        <v>15.9137</v>
      </c>
      <c r="AG395" s="112">
        <v>13186</v>
      </c>
    </row>
    <row r="396" spans="1:33" x14ac:dyDescent="0.2">
      <c r="A396">
        <v>59580440</v>
      </c>
      <c r="B396" s="110" t="s">
        <v>924</v>
      </c>
      <c r="C396" s="110" t="s">
        <v>510</v>
      </c>
      <c r="D396" s="110">
        <v>3</v>
      </c>
      <c r="E396" s="110">
        <v>0</v>
      </c>
      <c r="F396" s="110">
        <v>2015</v>
      </c>
      <c r="G396" s="111">
        <v>193.2722</v>
      </c>
      <c r="H396" s="111">
        <v>23.8444</v>
      </c>
      <c r="I396" s="111">
        <v>5.7148000000000003</v>
      </c>
      <c r="J396" s="109">
        <v>2015</v>
      </c>
      <c r="K396" s="112">
        <v>28166</v>
      </c>
      <c r="L396" s="111">
        <v>3.6086</v>
      </c>
      <c r="M396" s="109">
        <v>2014</v>
      </c>
      <c r="N396" s="112">
        <v>8478</v>
      </c>
      <c r="O396" s="111">
        <v>10.535600000000001</v>
      </c>
      <c r="P396" s="109">
        <v>2016</v>
      </c>
      <c r="Q396" s="112">
        <v>17636</v>
      </c>
      <c r="R396" s="111">
        <v>192.85239999999999</v>
      </c>
      <c r="S396" s="111">
        <v>20.497199999999999</v>
      </c>
      <c r="T396" s="111">
        <v>5.0766</v>
      </c>
      <c r="U396" s="112">
        <v>29867</v>
      </c>
      <c r="V396" s="111">
        <v>3.1133000000000002</v>
      </c>
      <c r="W396" s="112">
        <v>9436</v>
      </c>
      <c r="X396" s="111">
        <v>8.7901000000000007</v>
      </c>
      <c r="Y396" s="112">
        <v>16714</v>
      </c>
      <c r="Z396" s="111">
        <v>192.84460000000001</v>
      </c>
      <c r="AA396" s="111">
        <v>19.867000000000001</v>
      </c>
      <c r="AB396" s="111">
        <v>4.7405999999999997</v>
      </c>
      <c r="AC396" s="112">
        <v>29368</v>
      </c>
      <c r="AD396" s="111">
        <v>2.9605999999999999</v>
      </c>
      <c r="AE396" s="112">
        <v>9743</v>
      </c>
      <c r="AF396" s="111">
        <v>8.7545000000000002</v>
      </c>
      <c r="AG396" s="112">
        <v>15428</v>
      </c>
    </row>
    <row r="397" spans="1:33" x14ac:dyDescent="0.2">
      <c r="A397">
        <v>59580480</v>
      </c>
      <c r="B397" s="110" t="s">
        <v>925</v>
      </c>
      <c r="C397" s="110" t="s">
        <v>510</v>
      </c>
      <c r="D397" s="110">
        <v>2</v>
      </c>
      <c r="E397" s="110">
        <v>0</v>
      </c>
      <c r="F397" s="110">
        <v>2015</v>
      </c>
      <c r="G397" s="111">
        <v>147.9486</v>
      </c>
      <c r="H397" s="111">
        <v>18.847000000000001</v>
      </c>
      <c r="I397" s="111">
        <v>3.0951</v>
      </c>
      <c r="J397" s="109">
        <v>2015</v>
      </c>
      <c r="K397" s="112">
        <v>12798</v>
      </c>
      <c r="L397" s="111">
        <v>1.6808000000000001</v>
      </c>
      <c r="M397" s="109">
        <v>2014</v>
      </c>
      <c r="N397" s="112">
        <v>3841</v>
      </c>
      <c r="O397" s="111">
        <v>9.8933</v>
      </c>
      <c r="P397" s="109">
        <v>2016</v>
      </c>
      <c r="Q397" s="112">
        <v>7768</v>
      </c>
      <c r="R397" s="111">
        <v>147.85939999999999</v>
      </c>
      <c r="S397" s="111">
        <v>16.211200000000002</v>
      </c>
      <c r="T397" s="111">
        <v>2.7669999999999999</v>
      </c>
      <c r="U397" s="112">
        <v>14848</v>
      </c>
      <c r="V397" s="111">
        <v>1.5494000000000001</v>
      </c>
      <c r="W397" s="112">
        <v>3543</v>
      </c>
      <c r="X397" s="111">
        <v>8.4713999999999992</v>
      </c>
      <c r="Y397" s="112">
        <v>7689</v>
      </c>
      <c r="Z397" s="111">
        <v>147.85900000000001</v>
      </c>
      <c r="AA397" s="111">
        <v>16.274799999999999</v>
      </c>
      <c r="AB397" s="111">
        <v>2.7604000000000002</v>
      </c>
      <c r="AC397" s="112">
        <v>15068</v>
      </c>
      <c r="AD397" s="111">
        <v>1.7364999999999999</v>
      </c>
      <c r="AE397" s="112">
        <v>3826</v>
      </c>
      <c r="AF397" s="111">
        <v>8.3384</v>
      </c>
      <c r="AG397" s="112">
        <v>7337</v>
      </c>
    </row>
    <row r="398" spans="1:33" x14ac:dyDescent="0.2">
      <c r="A398">
        <v>59620000</v>
      </c>
      <c r="B398" s="110" t="s">
        <v>250</v>
      </c>
      <c r="C398" s="110" t="s">
        <v>700</v>
      </c>
      <c r="D398" s="110">
        <v>0</v>
      </c>
      <c r="E398" s="110">
        <v>4</v>
      </c>
      <c r="F398" s="110">
        <v>2015</v>
      </c>
      <c r="G398" s="111">
        <v>1061.0644</v>
      </c>
      <c r="H398" s="111">
        <v>180.36699999999999</v>
      </c>
      <c r="I398" s="111">
        <v>64.191100000000006</v>
      </c>
      <c r="J398" s="109">
        <v>2015</v>
      </c>
      <c r="K398" s="112">
        <v>416171</v>
      </c>
      <c r="L398" s="111">
        <v>35.307200000000002</v>
      </c>
      <c r="M398" s="109">
        <v>2014</v>
      </c>
      <c r="N398" s="112">
        <v>153985</v>
      </c>
      <c r="O398" s="111">
        <v>52.481699999999996</v>
      </c>
      <c r="P398" s="109">
        <v>2016</v>
      </c>
      <c r="Q398" s="112">
        <v>241055</v>
      </c>
      <c r="R398" s="111">
        <v>1058.9629</v>
      </c>
      <c r="S398" s="111">
        <v>171.60429999999999</v>
      </c>
      <c r="T398" s="111">
        <v>58.335500000000003</v>
      </c>
      <c r="U398" s="112">
        <v>457465</v>
      </c>
      <c r="V398" s="111">
        <v>32.710900000000002</v>
      </c>
      <c r="W398" s="112">
        <v>156487</v>
      </c>
      <c r="X398" s="111">
        <v>51.803800000000003</v>
      </c>
      <c r="Y398" s="112">
        <v>239865</v>
      </c>
      <c r="Z398" s="111">
        <v>1058.9095</v>
      </c>
      <c r="AA398" s="111">
        <v>166.44220000000001</v>
      </c>
      <c r="AB398" s="111">
        <v>56.465899999999998</v>
      </c>
      <c r="AC398" s="112">
        <v>458221</v>
      </c>
      <c r="AD398" s="111">
        <v>25.764099999999999</v>
      </c>
      <c r="AE398" s="112">
        <v>157646</v>
      </c>
      <c r="AF398" s="111">
        <v>51.374899999999997</v>
      </c>
      <c r="AG398" s="112">
        <v>228235</v>
      </c>
    </row>
    <row r="399" spans="1:33" x14ac:dyDescent="0.2">
      <c r="A399">
        <v>59620040</v>
      </c>
      <c r="B399" s="110" t="s">
        <v>926</v>
      </c>
      <c r="C399" s="110" t="s">
        <v>510</v>
      </c>
      <c r="D399" s="110">
        <v>2</v>
      </c>
      <c r="E399" s="110">
        <v>0</v>
      </c>
      <c r="F399" s="110">
        <v>2015</v>
      </c>
      <c r="G399" s="111">
        <v>44.420200000000001</v>
      </c>
      <c r="H399" s="111">
        <v>7.6238999999999999</v>
      </c>
      <c r="I399" s="111">
        <v>3.1345999999999998</v>
      </c>
      <c r="J399" s="109">
        <v>2015</v>
      </c>
      <c r="K399" s="112">
        <v>17375</v>
      </c>
      <c r="L399" s="111">
        <v>1.3495999999999999</v>
      </c>
      <c r="M399" s="109">
        <v>2014</v>
      </c>
      <c r="N399" s="112">
        <v>5268</v>
      </c>
      <c r="O399" s="111">
        <v>2.0705</v>
      </c>
      <c r="P399" s="109">
        <v>2016</v>
      </c>
      <c r="Q399" s="112">
        <v>10462</v>
      </c>
      <c r="R399" s="111">
        <v>44.299599999999998</v>
      </c>
      <c r="S399" s="111">
        <v>7.2045000000000003</v>
      </c>
      <c r="T399" s="111">
        <v>2.9123000000000001</v>
      </c>
      <c r="U399" s="112">
        <v>22215</v>
      </c>
      <c r="V399" s="111">
        <v>1.2746</v>
      </c>
      <c r="W399" s="112">
        <v>6353</v>
      </c>
      <c r="X399" s="111">
        <v>2.0409000000000002</v>
      </c>
      <c r="Y399" s="112">
        <v>11767</v>
      </c>
      <c r="Z399" s="111">
        <v>44.299599999999998</v>
      </c>
      <c r="AA399" s="111">
        <v>7.0537000000000001</v>
      </c>
      <c r="AB399" s="111">
        <v>2.8513999999999999</v>
      </c>
      <c r="AC399" s="112">
        <v>24026</v>
      </c>
      <c r="AD399" s="111">
        <v>1.0135000000000001</v>
      </c>
      <c r="AE399" s="112">
        <v>6692</v>
      </c>
      <c r="AF399" s="111">
        <v>2.0257000000000001</v>
      </c>
      <c r="AG399" s="112">
        <v>11944</v>
      </c>
    </row>
    <row r="400" spans="1:33" x14ac:dyDescent="0.2">
      <c r="A400">
        <v>59620080</v>
      </c>
      <c r="B400" s="110" t="s">
        <v>927</v>
      </c>
      <c r="C400" s="110" t="s">
        <v>510</v>
      </c>
      <c r="D400" s="110">
        <v>2</v>
      </c>
      <c r="E400" s="110">
        <v>0</v>
      </c>
      <c r="F400" s="110">
        <v>2015</v>
      </c>
      <c r="G400" s="111">
        <v>74.809899999999999</v>
      </c>
      <c r="H400" s="111">
        <v>8.1450999999999993</v>
      </c>
      <c r="I400" s="111">
        <v>2.4163999999999999</v>
      </c>
      <c r="J400" s="109">
        <v>2015</v>
      </c>
      <c r="K400" s="112">
        <v>11602</v>
      </c>
      <c r="L400" s="111">
        <v>1.7757000000000001</v>
      </c>
      <c r="M400" s="109">
        <v>2014</v>
      </c>
      <c r="N400" s="112">
        <v>2561</v>
      </c>
      <c r="O400" s="111">
        <v>3.0863</v>
      </c>
      <c r="P400" s="109">
        <v>2016</v>
      </c>
      <c r="Q400" s="112">
        <v>7523</v>
      </c>
      <c r="R400" s="111">
        <v>74.759600000000006</v>
      </c>
      <c r="S400" s="111">
        <v>7.6112000000000002</v>
      </c>
      <c r="T400" s="111">
        <v>2.0537999999999998</v>
      </c>
      <c r="U400" s="112">
        <v>12119</v>
      </c>
      <c r="V400" s="111">
        <v>1.4984999999999999</v>
      </c>
      <c r="W400" s="112">
        <v>2704</v>
      </c>
      <c r="X400" s="111">
        <v>3.0647000000000002</v>
      </c>
      <c r="Y400" s="112">
        <v>6918</v>
      </c>
      <c r="Z400" s="111">
        <v>74.755600000000001</v>
      </c>
      <c r="AA400" s="111">
        <v>7.2781000000000002</v>
      </c>
      <c r="AB400" s="111">
        <v>1.9390000000000001</v>
      </c>
      <c r="AC400" s="112">
        <v>11967</v>
      </c>
      <c r="AD400" s="111">
        <v>1.1807000000000001</v>
      </c>
      <c r="AE400" s="112">
        <v>2612</v>
      </c>
      <c r="AF400" s="111">
        <v>3.0476999999999999</v>
      </c>
      <c r="AG400" s="112">
        <v>6341</v>
      </c>
    </row>
    <row r="401" spans="1:33" x14ac:dyDescent="0.2">
      <c r="A401">
        <v>59620120</v>
      </c>
      <c r="B401" s="110" t="s">
        <v>928</v>
      </c>
      <c r="C401" s="110" t="s">
        <v>510</v>
      </c>
      <c r="D401" s="110">
        <v>2</v>
      </c>
      <c r="E401" s="110">
        <v>0</v>
      </c>
      <c r="F401" s="110">
        <v>2015</v>
      </c>
      <c r="G401" s="111">
        <v>77.233500000000006</v>
      </c>
      <c r="H401" s="111">
        <v>9.4434000000000005</v>
      </c>
      <c r="I401" s="111">
        <v>2.8022999999999998</v>
      </c>
      <c r="J401" s="109">
        <v>2015</v>
      </c>
      <c r="K401" s="112">
        <v>16117</v>
      </c>
      <c r="L401" s="111">
        <v>2.2763</v>
      </c>
      <c r="M401" s="109">
        <v>2014</v>
      </c>
      <c r="N401" s="112">
        <v>6054</v>
      </c>
      <c r="O401" s="111">
        <v>3.2029999999999998</v>
      </c>
      <c r="P401" s="109">
        <v>2016</v>
      </c>
      <c r="Q401" s="112">
        <v>10010</v>
      </c>
      <c r="R401" s="111">
        <v>77.366500000000002</v>
      </c>
      <c r="S401" s="111">
        <v>9.1837999999999997</v>
      </c>
      <c r="T401" s="111">
        <v>2.4344000000000001</v>
      </c>
      <c r="U401" s="112">
        <v>17534</v>
      </c>
      <c r="V401" s="111">
        <v>1.8911</v>
      </c>
      <c r="W401" s="112">
        <v>6007</v>
      </c>
      <c r="X401" s="111">
        <v>3.4295</v>
      </c>
      <c r="Y401" s="112">
        <v>9560</v>
      </c>
      <c r="Z401" s="111">
        <v>77.369</v>
      </c>
      <c r="AA401" s="111">
        <v>8.7295999999999996</v>
      </c>
      <c r="AB401" s="111">
        <v>2.3675999999999999</v>
      </c>
      <c r="AC401" s="112">
        <v>17168</v>
      </c>
      <c r="AD401" s="111">
        <v>1.5456000000000001</v>
      </c>
      <c r="AE401" s="112">
        <v>5566</v>
      </c>
      <c r="AF401" s="111">
        <v>3.3376999999999999</v>
      </c>
      <c r="AG401" s="112">
        <v>8845</v>
      </c>
    </row>
    <row r="402" spans="1:33" x14ac:dyDescent="0.2">
      <c r="A402">
        <v>59620160</v>
      </c>
      <c r="B402" s="110" t="s">
        <v>929</v>
      </c>
      <c r="C402" s="110" t="s">
        <v>512</v>
      </c>
      <c r="D402" s="110">
        <v>3</v>
      </c>
      <c r="E402" s="110">
        <v>0</v>
      </c>
      <c r="F402" s="110">
        <v>2015</v>
      </c>
      <c r="G402" s="111">
        <v>67.657399999999996</v>
      </c>
      <c r="H402" s="111">
        <v>14.566800000000001</v>
      </c>
      <c r="I402" s="111">
        <v>5.6536</v>
      </c>
      <c r="J402" s="109">
        <v>2015</v>
      </c>
      <c r="K402" s="112">
        <v>33535</v>
      </c>
      <c r="L402" s="111">
        <v>2.5011999999999999</v>
      </c>
      <c r="M402" s="109">
        <v>2014</v>
      </c>
      <c r="N402" s="112">
        <v>12004</v>
      </c>
      <c r="O402" s="111">
        <v>3.1543000000000001</v>
      </c>
      <c r="P402" s="109">
        <v>2016</v>
      </c>
      <c r="Q402" s="112">
        <v>20594</v>
      </c>
      <c r="R402" s="111">
        <v>67.556200000000004</v>
      </c>
      <c r="S402" s="111">
        <v>13.051</v>
      </c>
      <c r="T402" s="111">
        <v>4.9657</v>
      </c>
      <c r="U402" s="112">
        <v>37156</v>
      </c>
      <c r="V402" s="111">
        <v>2.5573999999999999</v>
      </c>
      <c r="W402" s="112">
        <v>12160</v>
      </c>
      <c r="X402" s="111">
        <v>2.8022999999999998</v>
      </c>
      <c r="Y402" s="112">
        <v>19625</v>
      </c>
      <c r="Z402" s="111">
        <v>67.559399999999997</v>
      </c>
      <c r="AA402" s="111">
        <v>12.4193</v>
      </c>
      <c r="AB402" s="111">
        <v>4.891</v>
      </c>
      <c r="AC402" s="112">
        <v>35934</v>
      </c>
      <c r="AD402" s="111">
        <v>2.0945999999999998</v>
      </c>
      <c r="AE402" s="112">
        <v>11866</v>
      </c>
      <c r="AF402" s="111">
        <v>2.7826</v>
      </c>
      <c r="AG402" s="112">
        <v>18289</v>
      </c>
    </row>
    <row r="403" spans="1:33" x14ac:dyDescent="0.2">
      <c r="A403">
        <v>59620200</v>
      </c>
      <c r="B403" s="110" t="s">
        <v>187</v>
      </c>
      <c r="C403" s="110" t="s">
        <v>510</v>
      </c>
      <c r="D403" s="110">
        <v>1</v>
      </c>
      <c r="E403" s="110">
        <v>0</v>
      </c>
      <c r="F403" s="110">
        <v>2015</v>
      </c>
      <c r="G403" s="111">
        <v>59.395699999999998</v>
      </c>
      <c r="H403" s="111">
        <v>5.0296000000000003</v>
      </c>
      <c r="I403" s="111">
        <v>1.7378</v>
      </c>
      <c r="J403" s="109">
        <v>2015</v>
      </c>
      <c r="K403" s="112">
        <v>7217</v>
      </c>
      <c r="L403" s="111">
        <v>0.8276</v>
      </c>
      <c r="M403" s="109">
        <v>2014</v>
      </c>
      <c r="N403" s="112">
        <v>1793</v>
      </c>
      <c r="O403" s="111">
        <v>1.9253</v>
      </c>
      <c r="P403" s="109">
        <v>2016</v>
      </c>
      <c r="Q403" s="112">
        <v>4621</v>
      </c>
      <c r="R403" s="111">
        <v>58.923499999999997</v>
      </c>
      <c r="S403" s="111">
        <v>4.7054999999999998</v>
      </c>
      <c r="T403" s="111">
        <v>1.5087999999999999</v>
      </c>
      <c r="U403" s="112">
        <v>7574</v>
      </c>
      <c r="V403" s="111">
        <v>0.70369999999999999</v>
      </c>
      <c r="W403" s="112">
        <v>1975</v>
      </c>
      <c r="X403" s="111">
        <v>1.9442999999999999</v>
      </c>
      <c r="Y403" s="112">
        <v>4358</v>
      </c>
      <c r="Z403" s="111">
        <v>58.9191</v>
      </c>
      <c r="AA403" s="111">
        <v>4.4996999999999998</v>
      </c>
      <c r="AB403" s="111">
        <v>1.4579</v>
      </c>
      <c r="AC403" s="112">
        <v>7492</v>
      </c>
      <c r="AD403" s="111">
        <v>0.51870000000000005</v>
      </c>
      <c r="AE403" s="112">
        <v>1807</v>
      </c>
      <c r="AF403" s="111">
        <v>1.9306000000000001</v>
      </c>
      <c r="AG403" s="112">
        <v>4053</v>
      </c>
    </row>
    <row r="404" spans="1:33" x14ac:dyDescent="0.2">
      <c r="A404">
        <v>59620240</v>
      </c>
      <c r="B404" s="110" t="s">
        <v>930</v>
      </c>
      <c r="C404" s="110" t="s">
        <v>512</v>
      </c>
      <c r="D404" s="110">
        <v>4</v>
      </c>
      <c r="E404" s="110">
        <v>0</v>
      </c>
      <c r="F404" s="110">
        <v>2015</v>
      </c>
      <c r="G404" s="111">
        <v>125.49460000000001</v>
      </c>
      <c r="H404" s="111">
        <v>32.968400000000003</v>
      </c>
      <c r="I404" s="111">
        <v>11.575100000000001</v>
      </c>
      <c r="J404" s="109">
        <v>2015</v>
      </c>
      <c r="K404" s="112">
        <v>93537</v>
      </c>
      <c r="L404" s="111">
        <v>6.3474000000000004</v>
      </c>
      <c r="M404" s="109">
        <v>2014</v>
      </c>
      <c r="N404" s="112">
        <v>34691</v>
      </c>
      <c r="O404" s="111">
        <v>8.4895999999999994</v>
      </c>
      <c r="P404" s="109">
        <v>2016</v>
      </c>
      <c r="Q404" s="112">
        <v>52180</v>
      </c>
      <c r="R404" s="111">
        <v>125.5097</v>
      </c>
      <c r="S404" s="111">
        <v>31.5745</v>
      </c>
      <c r="T404" s="111">
        <v>10.511100000000001</v>
      </c>
      <c r="U404" s="112">
        <v>98790</v>
      </c>
      <c r="V404" s="111">
        <v>5.5227000000000004</v>
      </c>
      <c r="W404" s="112">
        <v>32927</v>
      </c>
      <c r="X404" s="111">
        <v>8.4278999999999993</v>
      </c>
      <c r="Y404" s="112">
        <v>52982</v>
      </c>
      <c r="Z404" s="111">
        <v>125.4997</v>
      </c>
      <c r="AA404" s="111">
        <v>30.747800000000002</v>
      </c>
      <c r="AB404" s="111">
        <v>10.3102</v>
      </c>
      <c r="AC404" s="112">
        <v>99341</v>
      </c>
      <c r="AD404" s="111">
        <v>4.0176999999999996</v>
      </c>
      <c r="AE404" s="112">
        <v>33307</v>
      </c>
      <c r="AF404" s="111">
        <v>8.3434000000000008</v>
      </c>
      <c r="AG404" s="112">
        <v>50761</v>
      </c>
    </row>
    <row r="405" spans="1:33" x14ac:dyDescent="0.2">
      <c r="A405">
        <v>59620280</v>
      </c>
      <c r="B405" s="110" t="s">
        <v>931</v>
      </c>
      <c r="C405" s="110" t="s">
        <v>510</v>
      </c>
      <c r="D405" s="110">
        <v>2</v>
      </c>
      <c r="E405" s="110">
        <v>0</v>
      </c>
      <c r="F405" s="110">
        <v>2015</v>
      </c>
      <c r="G405" s="111">
        <v>71.913499999999999</v>
      </c>
      <c r="H405" s="111">
        <v>7.7584999999999997</v>
      </c>
      <c r="I405" s="111">
        <v>2.9192999999999998</v>
      </c>
      <c r="J405" s="109">
        <v>2015</v>
      </c>
      <c r="K405" s="112">
        <v>16300</v>
      </c>
      <c r="L405" s="111">
        <v>1.379</v>
      </c>
      <c r="M405" s="109">
        <v>2014</v>
      </c>
      <c r="N405" s="112">
        <v>4862</v>
      </c>
      <c r="O405" s="111">
        <v>2.2879999999999998</v>
      </c>
      <c r="P405" s="109">
        <v>2016</v>
      </c>
      <c r="Q405" s="112">
        <v>9424</v>
      </c>
      <c r="R405" s="111">
        <v>71.621799999999993</v>
      </c>
      <c r="S405" s="111">
        <v>7.3323999999999998</v>
      </c>
      <c r="T405" s="111">
        <v>2.6878000000000002</v>
      </c>
      <c r="U405" s="112">
        <v>18353</v>
      </c>
      <c r="V405" s="111">
        <v>1.1921999999999999</v>
      </c>
      <c r="W405" s="112">
        <v>4354</v>
      </c>
      <c r="X405" s="111">
        <v>2.2711000000000001</v>
      </c>
      <c r="Y405" s="112">
        <v>9484</v>
      </c>
      <c r="Z405" s="111">
        <v>71.619900000000001</v>
      </c>
      <c r="AA405" s="111">
        <v>7.1102999999999996</v>
      </c>
      <c r="AB405" s="111">
        <v>2.5718000000000001</v>
      </c>
      <c r="AC405" s="112">
        <v>17541</v>
      </c>
      <c r="AD405" s="111">
        <v>1.1234999999999999</v>
      </c>
      <c r="AE405" s="112">
        <v>4505</v>
      </c>
      <c r="AF405" s="111">
        <v>2.2541000000000002</v>
      </c>
      <c r="AG405" s="112">
        <v>8720</v>
      </c>
    </row>
    <row r="406" spans="1:33" x14ac:dyDescent="0.2">
      <c r="A406">
        <v>59620320</v>
      </c>
      <c r="B406" s="110" t="s">
        <v>932</v>
      </c>
      <c r="C406" s="110" t="s">
        <v>510</v>
      </c>
      <c r="D406" s="110">
        <v>4</v>
      </c>
      <c r="E406" s="110">
        <v>0</v>
      </c>
      <c r="F406" s="110">
        <v>2015</v>
      </c>
      <c r="G406" s="111">
        <v>87.015600000000006</v>
      </c>
      <c r="H406" s="111">
        <v>24.2669</v>
      </c>
      <c r="I406" s="111">
        <v>8.7032000000000007</v>
      </c>
      <c r="J406" s="109">
        <v>2015</v>
      </c>
      <c r="K406" s="112">
        <v>73354</v>
      </c>
      <c r="L406" s="111">
        <v>5.2771999999999997</v>
      </c>
      <c r="M406" s="109">
        <v>2014</v>
      </c>
      <c r="N406" s="112">
        <v>36648</v>
      </c>
      <c r="O406" s="111">
        <v>6.2135999999999996</v>
      </c>
      <c r="P406" s="109">
        <v>2016</v>
      </c>
      <c r="Q406" s="112">
        <v>39688</v>
      </c>
      <c r="R406" s="111">
        <v>86.725099999999998</v>
      </c>
      <c r="S406" s="111">
        <v>23.768799999999999</v>
      </c>
      <c r="T406" s="111">
        <v>8.3087</v>
      </c>
      <c r="U406" s="112">
        <v>80613</v>
      </c>
      <c r="V406" s="111">
        <v>5.0204000000000004</v>
      </c>
      <c r="W406" s="112">
        <v>36840</v>
      </c>
      <c r="X406" s="111">
        <v>6.3569000000000004</v>
      </c>
      <c r="Y406" s="112">
        <v>40208</v>
      </c>
      <c r="Z406" s="111">
        <v>86.710999999999999</v>
      </c>
      <c r="AA406" s="111">
        <v>23.1615</v>
      </c>
      <c r="AB406" s="111">
        <v>7.9905999999999997</v>
      </c>
      <c r="AC406" s="112">
        <v>81837</v>
      </c>
      <c r="AD406" s="111">
        <v>3.5503999999999998</v>
      </c>
      <c r="AE406" s="112">
        <v>36229</v>
      </c>
      <c r="AF406" s="111">
        <v>6.3125999999999998</v>
      </c>
      <c r="AG406" s="112">
        <v>38478</v>
      </c>
    </row>
    <row r="407" spans="1:33" x14ac:dyDescent="0.2">
      <c r="A407">
        <v>59620360</v>
      </c>
      <c r="B407" s="110" t="s">
        <v>933</v>
      </c>
      <c r="C407" s="110" t="s">
        <v>510</v>
      </c>
      <c r="D407" s="110">
        <v>2</v>
      </c>
      <c r="E407" s="110">
        <v>0</v>
      </c>
      <c r="F407" s="110">
        <v>2015</v>
      </c>
      <c r="G407" s="111">
        <v>115.6653</v>
      </c>
      <c r="H407" s="111">
        <v>13.383100000000001</v>
      </c>
      <c r="I407" s="111">
        <v>3.6078999999999999</v>
      </c>
      <c r="J407" s="109">
        <v>2015</v>
      </c>
      <c r="K407" s="112">
        <v>20670</v>
      </c>
      <c r="L407" s="111">
        <v>2.2414000000000001</v>
      </c>
      <c r="M407" s="109">
        <v>2014</v>
      </c>
      <c r="N407" s="112">
        <v>7985</v>
      </c>
      <c r="O407" s="111">
        <v>5.5163000000000002</v>
      </c>
      <c r="P407" s="109">
        <v>2016</v>
      </c>
      <c r="Q407" s="112">
        <v>11934</v>
      </c>
      <c r="R407" s="111">
        <v>115.178</v>
      </c>
      <c r="S407" s="111">
        <v>12.9491</v>
      </c>
      <c r="T407" s="111">
        <v>3.3401000000000001</v>
      </c>
      <c r="U407" s="112">
        <v>21884</v>
      </c>
      <c r="V407" s="111">
        <v>1.8526</v>
      </c>
      <c r="W407" s="112">
        <v>7681</v>
      </c>
      <c r="X407" s="111">
        <v>5.5449000000000002</v>
      </c>
      <c r="Y407" s="112">
        <v>11311</v>
      </c>
      <c r="Z407" s="111">
        <v>115.17440000000001</v>
      </c>
      <c r="AA407" s="111">
        <v>12.6707</v>
      </c>
      <c r="AB407" s="111">
        <v>3.1192000000000002</v>
      </c>
      <c r="AC407" s="112">
        <v>21554</v>
      </c>
      <c r="AD407" s="111">
        <v>1.7376</v>
      </c>
      <c r="AE407" s="112">
        <v>7697</v>
      </c>
      <c r="AF407" s="111">
        <v>5.5477999999999996</v>
      </c>
      <c r="AG407" s="112">
        <v>10638</v>
      </c>
    </row>
    <row r="408" spans="1:33" x14ac:dyDescent="0.2">
      <c r="A408">
        <v>59620400</v>
      </c>
      <c r="B408" s="110" t="s">
        <v>934</v>
      </c>
      <c r="C408" s="110" t="s">
        <v>512</v>
      </c>
      <c r="D408" s="110">
        <v>3</v>
      </c>
      <c r="E408" s="110">
        <v>0</v>
      </c>
      <c r="F408" s="110">
        <v>2015</v>
      </c>
      <c r="G408" s="111">
        <v>86.095699999999994</v>
      </c>
      <c r="H408" s="111">
        <v>20.462499999999999</v>
      </c>
      <c r="I408" s="111">
        <v>8.8322000000000003</v>
      </c>
      <c r="J408" s="109">
        <v>2015</v>
      </c>
      <c r="K408" s="112">
        <v>53485</v>
      </c>
      <c r="L408" s="111">
        <v>4.0970000000000004</v>
      </c>
      <c r="M408" s="109">
        <v>2014</v>
      </c>
      <c r="N408" s="112">
        <v>14562</v>
      </c>
      <c r="O408" s="111">
        <v>4.6935000000000002</v>
      </c>
      <c r="P408" s="109">
        <v>2016</v>
      </c>
      <c r="Q408" s="112">
        <v>31651</v>
      </c>
      <c r="R408" s="111">
        <v>86.056299999999993</v>
      </c>
      <c r="S408" s="111">
        <v>19.4575</v>
      </c>
      <c r="T408" s="111">
        <v>8.0139999999999993</v>
      </c>
      <c r="U408" s="112">
        <v>59239</v>
      </c>
      <c r="V408" s="111">
        <v>4.4169999999999998</v>
      </c>
      <c r="W408" s="112">
        <v>16738</v>
      </c>
      <c r="X408" s="111">
        <v>4.3247</v>
      </c>
      <c r="Y408" s="112">
        <v>30682</v>
      </c>
      <c r="Z408" s="111">
        <v>86.046599999999998</v>
      </c>
      <c r="AA408" s="111">
        <v>19.0747</v>
      </c>
      <c r="AB408" s="111">
        <v>7.7510000000000003</v>
      </c>
      <c r="AC408" s="112">
        <v>58424</v>
      </c>
      <c r="AD408" s="111">
        <v>3.4034</v>
      </c>
      <c r="AE408" s="112">
        <v>17432</v>
      </c>
      <c r="AF408" s="111">
        <v>4.2708000000000004</v>
      </c>
      <c r="AG408" s="112">
        <v>29156</v>
      </c>
    </row>
    <row r="409" spans="1:33" x14ac:dyDescent="0.2">
      <c r="A409">
        <v>59620440</v>
      </c>
      <c r="B409" s="110" t="s">
        <v>257</v>
      </c>
      <c r="C409" s="110" t="s">
        <v>510</v>
      </c>
      <c r="D409" s="110">
        <v>1</v>
      </c>
      <c r="E409" s="110">
        <v>0</v>
      </c>
      <c r="F409" s="110">
        <v>2015</v>
      </c>
      <c r="G409" s="111">
        <v>29.028400000000001</v>
      </c>
      <c r="H409" s="111">
        <v>3.6194000000000002</v>
      </c>
      <c r="I409" s="111">
        <v>1.2507999999999999</v>
      </c>
      <c r="J409" s="109">
        <v>2015</v>
      </c>
      <c r="K409" s="112">
        <v>6644</v>
      </c>
      <c r="L409" s="111">
        <v>0.56159999999999999</v>
      </c>
      <c r="M409" s="109">
        <v>2014</v>
      </c>
      <c r="N409" s="112">
        <v>1026</v>
      </c>
      <c r="O409" s="111">
        <v>1.3230999999999999</v>
      </c>
      <c r="P409" s="109">
        <v>2016</v>
      </c>
      <c r="Q409" s="112">
        <v>3993</v>
      </c>
      <c r="R409" s="111">
        <v>29.012</v>
      </c>
      <c r="S409" s="111">
        <v>3.1040999999999999</v>
      </c>
      <c r="T409" s="111">
        <v>1.0286999999999999</v>
      </c>
      <c r="U409" s="112">
        <v>7011</v>
      </c>
      <c r="V409" s="111">
        <v>0.44629999999999997</v>
      </c>
      <c r="W409" s="112">
        <v>1099</v>
      </c>
      <c r="X409" s="111">
        <v>1.1667000000000001</v>
      </c>
      <c r="Y409" s="112">
        <v>3817</v>
      </c>
      <c r="Z409" s="111">
        <v>29.0076</v>
      </c>
      <c r="AA409" s="111">
        <v>2.9411999999999998</v>
      </c>
      <c r="AB409" s="111">
        <v>0.98970000000000002</v>
      </c>
      <c r="AC409" s="112">
        <v>6964</v>
      </c>
      <c r="AD409" s="111">
        <v>0.33189999999999997</v>
      </c>
      <c r="AE409" s="112">
        <v>1488</v>
      </c>
      <c r="AF409" s="111">
        <v>1.1547000000000001</v>
      </c>
      <c r="AG409" s="112">
        <v>3498</v>
      </c>
    </row>
    <row r="410" spans="1:33" x14ac:dyDescent="0.2">
      <c r="A410">
        <v>59620480</v>
      </c>
      <c r="B410" s="110" t="s">
        <v>935</v>
      </c>
      <c r="C410" s="110" t="s">
        <v>510</v>
      </c>
      <c r="D410" s="110">
        <v>2</v>
      </c>
      <c r="E410" s="110">
        <v>0</v>
      </c>
      <c r="F410" s="110">
        <v>2015</v>
      </c>
      <c r="G410" s="111">
        <v>54.100900000000003</v>
      </c>
      <c r="H410" s="111">
        <v>6.5956000000000001</v>
      </c>
      <c r="I410" s="111">
        <v>2.109</v>
      </c>
      <c r="J410" s="109">
        <v>2015</v>
      </c>
      <c r="K410" s="112">
        <v>12024</v>
      </c>
      <c r="L410" s="111">
        <v>1.1943999999999999</v>
      </c>
      <c r="M410" s="109">
        <v>2014</v>
      </c>
      <c r="N410" s="112">
        <v>3696</v>
      </c>
      <c r="O410" s="111">
        <v>2.4634</v>
      </c>
      <c r="P410" s="109">
        <v>2016</v>
      </c>
      <c r="Q410" s="112">
        <v>7229</v>
      </c>
      <c r="R410" s="111">
        <v>54.116300000000003</v>
      </c>
      <c r="S410" s="111">
        <v>6.2175000000000002</v>
      </c>
      <c r="T410" s="111">
        <v>1.7543</v>
      </c>
      <c r="U410" s="112">
        <v>12346</v>
      </c>
      <c r="V410" s="111">
        <v>1.0853999999999999</v>
      </c>
      <c r="W410" s="112">
        <v>3601</v>
      </c>
      <c r="X410" s="111">
        <v>2.4577</v>
      </c>
      <c r="Y410" s="112">
        <v>6454</v>
      </c>
      <c r="Z410" s="111">
        <v>54.12</v>
      </c>
      <c r="AA410" s="111">
        <v>5.9905999999999997</v>
      </c>
      <c r="AB410" s="111">
        <v>1.6497999999999999</v>
      </c>
      <c r="AC410" s="112">
        <v>12009</v>
      </c>
      <c r="AD410" s="111">
        <v>0.87119999999999997</v>
      </c>
      <c r="AE410" s="112">
        <v>3388</v>
      </c>
      <c r="AF410" s="111">
        <v>2.4407999999999999</v>
      </c>
      <c r="AG410" s="112">
        <v>5967</v>
      </c>
    </row>
    <row r="411" spans="1:33" x14ac:dyDescent="0.2">
      <c r="A411">
        <v>59620520</v>
      </c>
      <c r="B411" s="110" t="s">
        <v>936</v>
      </c>
      <c r="C411" s="110" t="s">
        <v>510</v>
      </c>
      <c r="D411" s="110">
        <v>3</v>
      </c>
      <c r="E411" s="110">
        <v>0</v>
      </c>
      <c r="F411" s="110">
        <v>2015</v>
      </c>
      <c r="G411" s="111">
        <v>96.754900000000006</v>
      </c>
      <c r="H411" s="111">
        <v>12.9574</v>
      </c>
      <c r="I411" s="111">
        <v>4.4678000000000004</v>
      </c>
      <c r="J411" s="109">
        <v>2015</v>
      </c>
      <c r="K411" s="112">
        <v>25781</v>
      </c>
      <c r="L411" s="111">
        <v>2.7985000000000002</v>
      </c>
      <c r="M411" s="109">
        <v>2014</v>
      </c>
      <c r="N411" s="112">
        <v>12364</v>
      </c>
      <c r="O411" s="111">
        <v>4.0477999999999996</v>
      </c>
      <c r="P411" s="109">
        <v>2016</v>
      </c>
      <c r="Q411" s="112">
        <v>15151</v>
      </c>
      <c r="R411" s="111">
        <v>96.282899999999998</v>
      </c>
      <c r="S411" s="111">
        <v>12.4015</v>
      </c>
      <c r="T411" s="111">
        <v>4.1108000000000002</v>
      </c>
      <c r="U411" s="112">
        <v>29031</v>
      </c>
      <c r="V411" s="111">
        <v>2.7976999999999999</v>
      </c>
      <c r="W411" s="112">
        <v>12568</v>
      </c>
      <c r="X411" s="111">
        <v>4.008</v>
      </c>
      <c r="Y411" s="112">
        <v>15277</v>
      </c>
      <c r="Z411" s="111">
        <v>96.272499999999994</v>
      </c>
      <c r="AA411" s="111">
        <v>12.135300000000001</v>
      </c>
      <c r="AB411" s="111">
        <v>3.9935999999999998</v>
      </c>
      <c r="AC411" s="112">
        <v>29519</v>
      </c>
      <c r="AD411" s="111">
        <v>2.3641000000000001</v>
      </c>
      <c r="AE411" s="112">
        <v>13074</v>
      </c>
      <c r="AF411" s="111">
        <v>3.9817</v>
      </c>
      <c r="AG411" s="112">
        <v>14520</v>
      </c>
    </row>
    <row r="412" spans="1:33" x14ac:dyDescent="0.2">
      <c r="A412">
        <v>59620560</v>
      </c>
      <c r="B412" s="110" t="s">
        <v>52</v>
      </c>
      <c r="C412" s="110" t="s">
        <v>510</v>
      </c>
      <c r="D412" s="110">
        <v>2</v>
      </c>
      <c r="E412" s="110">
        <v>0</v>
      </c>
      <c r="F412" s="110">
        <v>2015</v>
      </c>
      <c r="G412" s="111">
        <v>38.091799999999999</v>
      </c>
      <c r="H412" s="111">
        <v>6.5152000000000001</v>
      </c>
      <c r="I412" s="111">
        <v>2.3820000000000001</v>
      </c>
      <c r="J412" s="109">
        <v>2015</v>
      </c>
      <c r="K412" s="112">
        <v>10528</v>
      </c>
      <c r="L412" s="111">
        <v>1.0901000000000001</v>
      </c>
      <c r="M412" s="109">
        <v>2014</v>
      </c>
      <c r="N412" s="112">
        <v>3806</v>
      </c>
      <c r="O412" s="111">
        <v>2.1985000000000001</v>
      </c>
      <c r="P412" s="109">
        <v>2016</v>
      </c>
      <c r="Q412" s="112">
        <v>7105</v>
      </c>
      <c r="R412" s="111">
        <v>38.196899999999999</v>
      </c>
      <c r="S412" s="111">
        <v>6.1631999999999998</v>
      </c>
      <c r="T412" s="111">
        <v>2.2374000000000001</v>
      </c>
      <c r="U412" s="112">
        <v>12121</v>
      </c>
      <c r="V412" s="111">
        <v>0.90680000000000005</v>
      </c>
      <c r="W412" s="112">
        <v>4232</v>
      </c>
      <c r="X412" s="111">
        <v>2.1720999999999999</v>
      </c>
      <c r="Y412" s="112">
        <v>6983</v>
      </c>
      <c r="Z412" s="111">
        <v>38.197099999999999</v>
      </c>
      <c r="AA412" s="111">
        <v>5.883</v>
      </c>
      <c r="AB412" s="111">
        <v>2.1675</v>
      </c>
      <c r="AC412" s="112">
        <v>12218</v>
      </c>
      <c r="AD412" s="111">
        <v>0.70820000000000005</v>
      </c>
      <c r="AE412" s="112">
        <v>4437</v>
      </c>
      <c r="AF412" s="111">
        <v>2.1698</v>
      </c>
      <c r="AG412" s="112">
        <v>6627</v>
      </c>
    </row>
    <row r="413" spans="1:33" x14ac:dyDescent="0.2">
      <c r="A413">
        <v>59620600</v>
      </c>
      <c r="B413" s="110" t="s">
        <v>937</v>
      </c>
      <c r="C413" s="110" t="s">
        <v>510</v>
      </c>
      <c r="D413" s="110">
        <v>2</v>
      </c>
      <c r="E413" s="110">
        <v>0</v>
      </c>
      <c r="F413" s="110">
        <v>2015</v>
      </c>
      <c r="G413" s="111">
        <v>33.387</v>
      </c>
      <c r="H413" s="111">
        <v>7.0312000000000001</v>
      </c>
      <c r="I413" s="111">
        <v>2.5991</v>
      </c>
      <c r="J413" s="109">
        <v>2015</v>
      </c>
      <c r="K413" s="112">
        <v>18002</v>
      </c>
      <c r="L413" s="111">
        <v>1.5902000000000001</v>
      </c>
      <c r="M413" s="109">
        <v>2014</v>
      </c>
      <c r="N413" s="112">
        <v>6665</v>
      </c>
      <c r="O413" s="111">
        <v>1.8085</v>
      </c>
      <c r="P413" s="109">
        <v>2016</v>
      </c>
      <c r="Q413" s="112">
        <v>9490</v>
      </c>
      <c r="R413" s="111">
        <v>33.358499999999999</v>
      </c>
      <c r="S413" s="111">
        <v>6.8796999999999997</v>
      </c>
      <c r="T413" s="111">
        <v>2.4676</v>
      </c>
      <c r="U413" s="112">
        <v>21479</v>
      </c>
      <c r="V413" s="111">
        <v>1.5445</v>
      </c>
      <c r="W413" s="112">
        <v>7248</v>
      </c>
      <c r="X413" s="111">
        <v>1.7921</v>
      </c>
      <c r="Y413" s="112">
        <v>10428</v>
      </c>
      <c r="Z413" s="111">
        <v>33.357999999999997</v>
      </c>
      <c r="AA413" s="111">
        <v>6.7466999999999997</v>
      </c>
      <c r="AB413" s="111">
        <v>2.4156</v>
      </c>
      <c r="AC413" s="112">
        <v>22227</v>
      </c>
      <c r="AD413" s="111">
        <v>1.3029999999999999</v>
      </c>
      <c r="AE413" s="112">
        <v>7546</v>
      </c>
      <c r="AF413" s="111">
        <v>1.7748999999999999</v>
      </c>
      <c r="AG413" s="112">
        <v>10365</v>
      </c>
    </row>
    <row r="414" spans="1:33" x14ac:dyDescent="0.2">
      <c r="A414">
        <v>59660000</v>
      </c>
      <c r="B414" s="110" t="s">
        <v>539</v>
      </c>
      <c r="C414" s="110" t="s">
        <v>700</v>
      </c>
      <c r="D414" s="110">
        <v>0</v>
      </c>
      <c r="E414" s="110">
        <v>1</v>
      </c>
      <c r="F414" s="110">
        <v>2015</v>
      </c>
      <c r="G414" s="111">
        <v>712.13909999999998</v>
      </c>
      <c r="H414" s="111">
        <v>105.1644</v>
      </c>
      <c r="I414" s="111">
        <v>25.153700000000001</v>
      </c>
      <c r="J414" s="109">
        <v>2015</v>
      </c>
      <c r="K414" s="112">
        <v>136365</v>
      </c>
      <c r="L414" s="111">
        <v>15.1303</v>
      </c>
      <c r="M414" s="109">
        <v>2014</v>
      </c>
      <c r="N414" s="112">
        <v>53798</v>
      </c>
      <c r="O414" s="111">
        <v>50.278500000000001</v>
      </c>
      <c r="P414" s="109">
        <v>2016</v>
      </c>
      <c r="Q414" s="112">
        <v>83782</v>
      </c>
      <c r="R414" s="111">
        <v>710.69820000000004</v>
      </c>
      <c r="S414" s="111">
        <v>95.919499999999999</v>
      </c>
      <c r="T414" s="111">
        <v>22.165099999999999</v>
      </c>
      <c r="U414" s="112">
        <v>141207</v>
      </c>
      <c r="V414" s="111">
        <v>12.725099999999999</v>
      </c>
      <c r="W414" s="112">
        <v>46219</v>
      </c>
      <c r="X414" s="111">
        <v>45.805</v>
      </c>
      <c r="Y414" s="112">
        <v>75437</v>
      </c>
      <c r="Z414" s="111">
        <v>711.13739999999996</v>
      </c>
      <c r="AA414" s="111">
        <v>91.630099999999999</v>
      </c>
      <c r="AB414" s="111">
        <v>21.147099999999998</v>
      </c>
      <c r="AC414" s="112">
        <v>138115</v>
      </c>
      <c r="AD414" s="111">
        <v>11.7125</v>
      </c>
      <c r="AE414" s="112">
        <v>45151</v>
      </c>
      <c r="AF414" s="111">
        <v>44.2928</v>
      </c>
      <c r="AG414" s="112">
        <v>68729</v>
      </c>
    </row>
    <row r="415" spans="1:33" x14ac:dyDescent="0.2">
      <c r="A415">
        <v>59660040</v>
      </c>
      <c r="B415" s="110" t="s">
        <v>938</v>
      </c>
      <c r="C415" s="110" t="s">
        <v>510</v>
      </c>
      <c r="D415" s="110">
        <v>2</v>
      </c>
      <c r="E415" s="110">
        <v>0</v>
      </c>
      <c r="F415" s="110">
        <v>2015</v>
      </c>
      <c r="G415" s="111">
        <v>97.945099999999996</v>
      </c>
      <c r="H415" s="111">
        <v>16.185500000000001</v>
      </c>
      <c r="I415" s="111">
        <v>4.2058</v>
      </c>
      <c r="J415" s="109">
        <v>2015</v>
      </c>
      <c r="K415" s="112">
        <v>24676</v>
      </c>
      <c r="L415" s="111">
        <v>2.3944999999999999</v>
      </c>
      <c r="M415" s="109">
        <v>2014</v>
      </c>
      <c r="N415" s="112">
        <v>13253</v>
      </c>
      <c r="O415" s="111">
        <v>6.7122000000000002</v>
      </c>
      <c r="P415" s="109">
        <v>2016</v>
      </c>
      <c r="Q415" s="112">
        <v>14893</v>
      </c>
      <c r="R415" s="111">
        <v>97.857100000000003</v>
      </c>
      <c r="S415" s="111">
        <v>14.5494</v>
      </c>
      <c r="T415" s="111">
        <v>3.4702000000000002</v>
      </c>
      <c r="U415" s="112">
        <v>24460</v>
      </c>
      <c r="V415" s="111">
        <v>2.0903</v>
      </c>
      <c r="W415" s="112">
        <v>10721</v>
      </c>
      <c r="X415" s="111">
        <v>6.3578999999999999</v>
      </c>
      <c r="Y415" s="112">
        <v>12766</v>
      </c>
      <c r="Z415" s="111">
        <v>97.856899999999996</v>
      </c>
      <c r="AA415" s="111">
        <v>13.956799999999999</v>
      </c>
      <c r="AB415" s="111">
        <v>3.2972000000000001</v>
      </c>
      <c r="AC415" s="112">
        <v>23888</v>
      </c>
      <c r="AD415" s="111">
        <v>2.0750999999999999</v>
      </c>
      <c r="AE415" s="112">
        <v>10240</v>
      </c>
      <c r="AF415" s="111">
        <v>6.2640000000000002</v>
      </c>
      <c r="AG415" s="112">
        <v>11601</v>
      </c>
    </row>
    <row r="416" spans="1:33" x14ac:dyDescent="0.2">
      <c r="A416">
        <v>59660080</v>
      </c>
      <c r="B416" s="110" t="s">
        <v>939</v>
      </c>
      <c r="C416" s="110" t="s">
        <v>510</v>
      </c>
      <c r="D416" s="110">
        <v>2</v>
      </c>
      <c r="E416" s="110">
        <v>0</v>
      </c>
      <c r="F416" s="110">
        <v>2015</v>
      </c>
      <c r="G416" s="111">
        <v>67.114800000000002</v>
      </c>
      <c r="H416" s="111">
        <v>10.903600000000001</v>
      </c>
      <c r="I416" s="111">
        <v>2.4003000000000001</v>
      </c>
      <c r="J416" s="109">
        <v>2015</v>
      </c>
      <c r="K416" s="112">
        <v>11874</v>
      </c>
      <c r="L416" s="111">
        <v>1.7948</v>
      </c>
      <c r="M416" s="109">
        <v>2014</v>
      </c>
      <c r="N416" s="112">
        <v>3398</v>
      </c>
      <c r="O416" s="111">
        <v>5.4928999999999997</v>
      </c>
      <c r="P416" s="109">
        <v>2016</v>
      </c>
      <c r="Q416" s="112">
        <v>7747</v>
      </c>
      <c r="R416" s="111">
        <v>67.115399999999994</v>
      </c>
      <c r="S416" s="111">
        <v>10.5326</v>
      </c>
      <c r="T416" s="111">
        <v>1.9965999999999999</v>
      </c>
      <c r="U416" s="112">
        <v>12269</v>
      </c>
      <c r="V416" s="111">
        <v>1.2966</v>
      </c>
      <c r="W416" s="112">
        <v>3291</v>
      </c>
      <c r="X416" s="111">
        <v>6.0182000000000002</v>
      </c>
      <c r="Y416" s="112">
        <v>6784</v>
      </c>
      <c r="Z416" s="111">
        <v>67.114999999999995</v>
      </c>
      <c r="AA416" s="111">
        <v>10.1335</v>
      </c>
      <c r="AB416" s="111">
        <v>1.8775999999999999</v>
      </c>
      <c r="AC416" s="112">
        <v>12039</v>
      </c>
      <c r="AD416" s="111">
        <v>1.2347999999999999</v>
      </c>
      <c r="AE416" s="112">
        <v>3512</v>
      </c>
      <c r="AF416" s="111">
        <v>6.0229999999999997</v>
      </c>
      <c r="AG416" s="112">
        <v>6097</v>
      </c>
    </row>
    <row r="417" spans="1:33" x14ac:dyDescent="0.2">
      <c r="A417">
        <v>59660120</v>
      </c>
      <c r="B417" s="110" t="s">
        <v>168</v>
      </c>
      <c r="C417" s="110" t="s">
        <v>510</v>
      </c>
      <c r="D417" s="110">
        <v>2</v>
      </c>
      <c r="E417" s="110">
        <v>0</v>
      </c>
      <c r="F417" s="110">
        <v>2015</v>
      </c>
      <c r="G417" s="111">
        <v>104.4195</v>
      </c>
      <c r="H417" s="111">
        <v>15.378500000000001</v>
      </c>
      <c r="I417" s="111">
        <v>3.3064</v>
      </c>
      <c r="J417" s="109">
        <v>2015</v>
      </c>
      <c r="K417" s="112">
        <v>17258</v>
      </c>
      <c r="L417" s="111">
        <v>2.3891</v>
      </c>
      <c r="M417" s="109">
        <v>2014</v>
      </c>
      <c r="N417" s="112">
        <v>4911</v>
      </c>
      <c r="O417" s="111">
        <v>7.9992999999999999</v>
      </c>
      <c r="P417" s="109">
        <v>2016</v>
      </c>
      <c r="Q417" s="112">
        <v>10399</v>
      </c>
      <c r="R417" s="111">
        <v>104.3416</v>
      </c>
      <c r="S417" s="111">
        <v>15.037699999999999</v>
      </c>
      <c r="T417" s="111">
        <v>3.2549999999999999</v>
      </c>
      <c r="U417" s="112">
        <v>18559</v>
      </c>
      <c r="V417" s="111">
        <v>2.5266999999999999</v>
      </c>
      <c r="W417" s="112">
        <v>5419</v>
      </c>
      <c r="X417" s="111">
        <v>7.5422000000000002</v>
      </c>
      <c r="Y417" s="112">
        <v>9796</v>
      </c>
      <c r="Z417" s="111">
        <v>104.8061</v>
      </c>
      <c r="AA417" s="111">
        <v>12.8401</v>
      </c>
      <c r="AB417" s="111">
        <v>3.0891999999999999</v>
      </c>
      <c r="AC417" s="112">
        <v>18299</v>
      </c>
      <c r="AD417" s="111">
        <v>1.7461</v>
      </c>
      <c r="AE417" s="112">
        <v>5350</v>
      </c>
      <c r="AF417" s="111">
        <v>6.2667999999999999</v>
      </c>
      <c r="AG417" s="112">
        <v>9166</v>
      </c>
    </row>
    <row r="418" spans="1:33" x14ac:dyDescent="0.2">
      <c r="A418">
        <v>59660160</v>
      </c>
      <c r="B418" s="110" t="s">
        <v>212</v>
      </c>
      <c r="C418" s="110" t="s">
        <v>510</v>
      </c>
      <c r="D418" s="110">
        <v>2</v>
      </c>
      <c r="E418" s="110">
        <v>0</v>
      </c>
      <c r="F418" s="110">
        <v>2015</v>
      </c>
      <c r="G418" s="111">
        <v>148.6335</v>
      </c>
      <c r="H418" s="111">
        <v>13.501899999999999</v>
      </c>
      <c r="I418" s="111">
        <v>2.5969000000000002</v>
      </c>
      <c r="J418" s="109">
        <v>2015</v>
      </c>
      <c r="K418" s="112">
        <v>11854</v>
      </c>
      <c r="L418" s="111">
        <v>1.5814999999999999</v>
      </c>
      <c r="M418" s="109">
        <v>2014</v>
      </c>
      <c r="N418" s="112">
        <v>3261</v>
      </c>
      <c r="O418" s="111">
        <v>7.6536</v>
      </c>
      <c r="P418" s="109">
        <v>2016</v>
      </c>
      <c r="Q418" s="112">
        <v>7401</v>
      </c>
      <c r="R418" s="111">
        <v>147.89789999999999</v>
      </c>
      <c r="S418" s="111">
        <v>11.3111</v>
      </c>
      <c r="T418" s="111">
        <v>2.4125000000000001</v>
      </c>
      <c r="U418" s="112">
        <v>13047</v>
      </c>
      <c r="V418" s="111">
        <v>1.2000999999999999</v>
      </c>
      <c r="W418" s="112">
        <v>3377</v>
      </c>
      <c r="X418" s="111">
        <v>5.8597000000000001</v>
      </c>
      <c r="Y418" s="112">
        <v>6969</v>
      </c>
      <c r="Z418" s="111">
        <v>147.8862</v>
      </c>
      <c r="AA418" s="111">
        <v>11.1639</v>
      </c>
      <c r="AB418" s="111">
        <v>2.3288000000000002</v>
      </c>
      <c r="AC418" s="112">
        <v>13030</v>
      </c>
      <c r="AD418" s="111">
        <v>1.2035</v>
      </c>
      <c r="AE418" s="112">
        <v>2788</v>
      </c>
      <c r="AF418" s="111">
        <v>5.8670999999999998</v>
      </c>
      <c r="AG418" s="112">
        <v>6527</v>
      </c>
    </row>
    <row r="419" spans="1:33" x14ac:dyDescent="0.2">
      <c r="A419">
        <v>59660200</v>
      </c>
      <c r="B419" s="110" t="s">
        <v>940</v>
      </c>
      <c r="C419" s="110" t="s">
        <v>510</v>
      </c>
      <c r="D419" s="110">
        <v>3</v>
      </c>
      <c r="E419" s="110">
        <v>0</v>
      </c>
      <c r="F419" s="110">
        <v>2015</v>
      </c>
      <c r="G419" s="111">
        <v>135.5856</v>
      </c>
      <c r="H419" s="111">
        <v>17.6846</v>
      </c>
      <c r="I419" s="111">
        <v>4.5933999999999999</v>
      </c>
      <c r="J419" s="109">
        <v>2015</v>
      </c>
      <c r="K419" s="112">
        <v>26073</v>
      </c>
      <c r="L419" s="111">
        <v>2.5514999999999999</v>
      </c>
      <c r="M419" s="109">
        <v>2014</v>
      </c>
      <c r="N419" s="112">
        <v>9283</v>
      </c>
      <c r="O419" s="111">
        <v>7.9827000000000004</v>
      </c>
      <c r="P419" s="109">
        <v>2016</v>
      </c>
      <c r="Q419" s="112">
        <v>15208</v>
      </c>
      <c r="R419" s="111">
        <v>135.0513</v>
      </c>
      <c r="S419" s="111">
        <v>14.979100000000001</v>
      </c>
      <c r="T419" s="111">
        <v>4.2732999999999999</v>
      </c>
      <c r="U419" s="112">
        <v>28026</v>
      </c>
      <c r="V419" s="111">
        <v>2.1190000000000002</v>
      </c>
      <c r="W419" s="112">
        <v>8287</v>
      </c>
      <c r="X419" s="111">
        <v>5.8512000000000004</v>
      </c>
      <c r="Y419" s="112">
        <v>14493</v>
      </c>
      <c r="Z419" s="111">
        <v>135.0386</v>
      </c>
      <c r="AA419" s="111">
        <v>14.5002</v>
      </c>
      <c r="AB419" s="111">
        <v>4.1974</v>
      </c>
      <c r="AC419" s="112">
        <v>27650</v>
      </c>
      <c r="AD419" s="111">
        <v>2.1259999999999999</v>
      </c>
      <c r="AE419" s="112">
        <v>8556</v>
      </c>
      <c r="AF419" s="111">
        <v>5.7328999999999999</v>
      </c>
      <c r="AG419" s="112">
        <v>13564</v>
      </c>
    </row>
    <row r="420" spans="1:33" x14ac:dyDescent="0.2">
      <c r="A420">
        <v>59660240</v>
      </c>
      <c r="B420" s="110" t="s">
        <v>941</v>
      </c>
      <c r="C420" s="110" t="s">
        <v>510</v>
      </c>
      <c r="D420" s="110">
        <v>2</v>
      </c>
      <c r="E420" s="110">
        <v>0</v>
      </c>
      <c r="F420" s="110">
        <v>2015</v>
      </c>
      <c r="G420" s="111">
        <v>85.882499999999993</v>
      </c>
      <c r="H420" s="111">
        <v>16.8553</v>
      </c>
      <c r="I420" s="111">
        <v>3.9687000000000001</v>
      </c>
      <c r="J420" s="109">
        <v>2015</v>
      </c>
      <c r="K420" s="112">
        <v>24757</v>
      </c>
      <c r="L420" s="111">
        <v>2.2368000000000001</v>
      </c>
      <c r="M420" s="109">
        <v>2014</v>
      </c>
      <c r="N420" s="112">
        <v>14199</v>
      </c>
      <c r="O420" s="111">
        <v>8.0869</v>
      </c>
      <c r="P420" s="109">
        <v>2016</v>
      </c>
      <c r="Q420" s="112">
        <v>15594</v>
      </c>
      <c r="R420" s="111">
        <v>85.880099999999999</v>
      </c>
      <c r="S420" s="111">
        <v>15.608499999999999</v>
      </c>
      <c r="T420" s="111">
        <v>3.4037000000000002</v>
      </c>
      <c r="U420" s="112">
        <v>25162</v>
      </c>
      <c r="V420" s="111">
        <v>1.6408</v>
      </c>
      <c r="W420" s="112">
        <v>10549</v>
      </c>
      <c r="X420" s="111">
        <v>7.6384999999999996</v>
      </c>
      <c r="Y420" s="112">
        <v>13932</v>
      </c>
      <c r="Z420" s="111">
        <v>85.880300000000005</v>
      </c>
      <c r="AA420" s="111">
        <v>15.4084</v>
      </c>
      <c r="AB420" s="111">
        <v>3.2538999999999998</v>
      </c>
      <c r="AC420" s="112">
        <v>24605</v>
      </c>
      <c r="AD420" s="111">
        <v>1.5555000000000001</v>
      </c>
      <c r="AE420" s="112">
        <v>9912</v>
      </c>
      <c r="AF420" s="111">
        <v>7.6283000000000003</v>
      </c>
      <c r="AG420" s="112">
        <v>12702</v>
      </c>
    </row>
    <row r="421" spans="1:33" x14ac:dyDescent="0.2">
      <c r="A421">
        <v>59660280</v>
      </c>
      <c r="B421" s="110" t="s">
        <v>53</v>
      </c>
      <c r="C421" s="110" t="s">
        <v>510</v>
      </c>
      <c r="D421" s="110">
        <v>2</v>
      </c>
      <c r="E421" s="110">
        <v>0</v>
      </c>
      <c r="F421" s="110">
        <v>2015</v>
      </c>
      <c r="G421" s="111">
        <v>72.558099999999996</v>
      </c>
      <c r="H421" s="111">
        <v>14.654999999999999</v>
      </c>
      <c r="I421" s="111">
        <v>4.0822000000000003</v>
      </c>
      <c r="J421" s="109">
        <v>2015</v>
      </c>
      <c r="K421" s="112">
        <v>19873</v>
      </c>
      <c r="L421" s="111">
        <v>2.1821000000000002</v>
      </c>
      <c r="M421" s="109">
        <v>2014</v>
      </c>
      <c r="N421" s="112">
        <v>5493</v>
      </c>
      <c r="O421" s="111">
        <v>6.3509000000000002</v>
      </c>
      <c r="P421" s="109">
        <v>2016</v>
      </c>
      <c r="Q421" s="112">
        <v>12540</v>
      </c>
      <c r="R421" s="111">
        <v>72.5548</v>
      </c>
      <c r="S421" s="111">
        <v>13.9011</v>
      </c>
      <c r="T421" s="111">
        <v>3.3538000000000001</v>
      </c>
      <c r="U421" s="112">
        <v>19684</v>
      </c>
      <c r="V421" s="111">
        <v>1.8515999999999999</v>
      </c>
      <c r="W421" s="112">
        <v>4575</v>
      </c>
      <c r="X421" s="111">
        <v>6.5373000000000001</v>
      </c>
      <c r="Y421" s="112">
        <v>10696</v>
      </c>
      <c r="Z421" s="111">
        <v>72.554299999999998</v>
      </c>
      <c r="AA421" s="111">
        <v>13.6272</v>
      </c>
      <c r="AB421" s="111">
        <v>3.1030000000000002</v>
      </c>
      <c r="AC421" s="112">
        <v>18604</v>
      </c>
      <c r="AD421" s="111">
        <v>1.7715000000000001</v>
      </c>
      <c r="AE421" s="112">
        <v>4793</v>
      </c>
      <c r="AF421" s="111">
        <v>6.5106999999999999</v>
      </c>
      <c r="AG421" s="112">
        <v>9069</v>
      </c>
    </row>
    <row r="422" spans="1:33" x14ac:dyDescent="0.2">
      <c r="A422">
        <v>59700000</v>
      </c>
      <c r="B422" s="110" t="s">
        <v>540</v>
      </c>
      <c r="C422" s="110" t="s">
        <v>700</v>
      </c>
      <c r="D422" s="110">
        <v>0</v>
      </c>
      <c r="E422" s="110">
        <v>3</v>
      </c>
      <c r="F422" s="110">
        <v>2015</v>
      </c>
      <c r="G422" s="111">
        <v>1132.8886</v>
      </c>
      <c r="H422" s="111">
        <v>181.76939999999999</v>
      </c>
      <c r="I422" s="111">
        <v>52.8459</v>
      </c>
      <c r="J422" s="109">
        <v>2015</v>
      </c>
      <c r="K422" s="112">
        <v>280800</v>
      </c>
      <c r="L422" s="111">
        <v>24.4589</v>
      </c>
      <c r="M422" s="109">
        <v>2014</v>
      </c>
      <c r="N422" s="112">
        <v>108650</v>
      </c>
      <c r="O422" s="111">
        <v>77.588300000000004</v>
      </c>
      <c r="P422" s="109">
        <v>2016</v>
      </c>
      <c r="Q422" s="112">
        <v>166717</v>
      </c>
      <c r="R422" s="111">
        <v>1131.5019</v>
      </c>
      <c r="S422" s="111">
        <v>164.20679999999999</v>
      </c>
      <c r="T422" s="111">
        <v>49.0779</v>
      </c>
      <c r="U422" s="112">
        <v>296256</v>
      </c>
      <c r="V422" s="111">
        <v>22.96</v>
      </c>
      <c r="W422" s="112">
        <v>103649</v>
      </c>
      <c r="X422" s="111">
        <v>68.785799999999995</v>
      </c>
      <c r="Y422" s="112">
        <v>160808</v>
      </c>
      <c r="Z422" s="111">
        <v>1131.4708000000001</v>
      </c>
      <c r="AA422" s="111">
        <v>160.4674</v>
      </c>
      <c r="AB422" s="111">
        <v>47.561300000000003</v>
      </c>
      <c r="AC422" s="112">
        <v>299336</v>
      </c>
      <c r="AD422" s="111">
        <v>21.022099999999998</v>
      </c>
      <c r="AE422" s="112">
        <v>104185</v>
      </c>
      <c r="AF422" s="111">
        <v>68.581900000000005</v>
      </c>
      <c r="AG422" s="112">
        <v>152585</v>
      </c>
    </row>
    <row r="423" spans="1:33" x14ac:dyDescent="0.2">
      <c r="A423">
        <v>59700040</v>
      </c>
      <c r="B423" s="110" t="s">
        <v>942</v>
      </c>
      <c r="C423" s="110" t="s">
        <v>510</v>
      </c>
      <c r="D423" s="110">
        <v>2</v>
      </c>
      <c r="E423" s="110">
        <v>0</v>
      </c>
      <c r="F423" s="110">
        <v>2015</v>
      </c>
      <c r="G423" s="111">
        <v>275.517</v>
      </c>
      <c r="H423" s="111">
        <v>27.911300000000001</v>
      </c>
      <c r="I423" s="111">
        <v>4.0780000000000003</v>
      </c>
      <c r="J423" s="109">
        <v>2015</v>
      </c>
      <c r="K423" s="112">
        <v>19774</v>
      </c>
      <c r="L423" s="111">
        <v>2.9668999999999999</v>
      </c>
      <c r="M423" s="109">
        <v>2014</v>
      </c>
      <c r="N423" s="112">
        <v>6929</v>
      </c>
      <c r="O423" s="111">
        <v>18.3781</v>
      </c>
      <c r="P423" s="109">
        <v>2016</v>
      </c>
      <c r="Q423" s="112">
        <v>12217</v>
      </c>
      <c r="R423" s="111">
        <v>275.23829999999998</v>
      </c>
      <c r="S423" s="111">
        <v>21.286899999999999</v>
      </c>
      <c r="T423" s="111">
        <v>3.6379999999999999</v>
      </c>
      <c r="U423" s="112">
        <v>21219</v>
      </c>
      <c r="V423" s="111">
        <v>2.6027999999999998</v>
      </c>
      <c r="W423" s="112">
        <v>7277</v>
      </c>
      <c r="X423" s="111">
        <v>12.812099999999999</v>
      </c>
      <c r="Y423" s="112">
        <v>12147</v>
      </c>
      <c r="Z423" s="111">
        <v>275.23689999999999</v>
      </c>
      <c r="AA423" s="111">
        <v>20.736799999999999</v>
      </c>
      <c r="AB423" s="111">
        <v>3.3723999999999998</v>
      </c>
      <c r="AC423" s="112">
        <v>21289</v>
      </c>
      <c r="AD423" s="111">
        <v>2.4620000000000002</v>
      </c>
      <c r="AE423" s="112">
        <v>7597</v>
      </c>
      <c r="AF423" s="111">
        <v>12.719799999999999</v>
      </c>
      <c r="AG423" s="112">
        <v>11431</v>
      </c>
    </row>
    <row r="424" spans="1:33" x14ac:dyDescent="0.2">
      <c r="A424">
        <v>59700080</v>
      </c>
      <c r="B424" s="110" t="s">
        <v>142</v>
      </c>
      <c r="C424" s="110" t="s">
        <v>510</v>
      </c>
      <c r="D424" s="110">
        <v>2</v>
      </c>
      <c r="E424" s="110">
        <v>0</v>
      </c>
      <c r="F424" s="110">
        <v>2015</v>
      </c>
      <c r="G424" s="111">
        <v>79.715199999999996</v>
      </c>
      <c r="H424" s="111">
        <v>13.4933</v>
      </c>
      <c r="I424" s="111">
        <v>3.3441999999999998</v>
      </c>
      <c r="J424" s="109">
        <v>2015</v>
      </c>
      <c r="K424" s="112">
        <v>14969</v>
      </c>
      <c r="L424" s="111">
        <v>1.8022</v>
      </c>
      <c r="M424" s="109">
        <v>2014</v>
      </c>
      <c r="N424" s="112">
        <v>6994</v>
      </c>
      <c r="O424" s="111">
        <v>6.3924000000000003</v>
      </c>
      <c r="P424" s="109">
        <v>2016</v>
      </c>
      <c r="Q424" s="112">
        <v>9095</v>
      </c>
      <c r="R424" s="111">
        <v>79.657700000000006</v>
      </c>
      <c r="S424" s="111">
        <v>12.325200000000001</v>
      </c>
      <c r="T424" s="111">
        <v>3.0815999999999999</v>
      </c>
      <c r="U424" s="112">
        <v>15064</v>
      </c>
      <c r="V424" s="111">
        <v>1.6339999999999999</v>
      </c>
      <c r="W424" s="112">
        <v>5843</v>
      </c>
      <c r="X424" s="111">
        <v>5.8807</v>
      </c>
      <c r="Y424" s="112">
        <v>8441</v>
      </c>
      <c r="Z424" s="111">
        <v>79.658600000000007</v>
      </c>
      <c r="AA424" s="111">
        <v>12.088699999999999</v>
      </c>
      <c r="AB424" s="111">
        <v>3.0024999999999999</v>
      </c>
      <c r="AC424" s="112">
        <v>14807</v>
      </c>
      <c r="AD424" s="111">
        <v>1.5670999999999999</v>
      </c>
      <c r="AE424" s="112">
        <v>5446</v>
      </c>
      <c r="AF424" s="111">
        <v>5.8598999999999997</v>
      </c>
      <c r="AG424" s="112">
        <v>7950</v>
      </c>
    </row>
    <row r="425" spans="1:33" x14ac:dyDescent="0.2">
      <c r="A425">
        <v>59700120</v>
      </c>
      <c r="B425" s="110" t="s">
        <v>158</v>
      </c>
      <c r="C425" s="110" t="s">
        <v>510</v>
      </c>
      <c r="D425" s="110">
        <v>1</v>
      </c>
      <c r="E425" s="110">
        <v>0</v>
      </c>
      <c r="F425" s="110">
        <v>2015</v>
      </c>
      <c r="G425" s="111">
        <v>70.981700000000004</v>
      </c>
      <c r="H425" s="111">
        <v>7.2645999999999997</v>
      </c>
      <c r="I425" s="111">
        <v>1.5955999999999999</v>
      </c>
      <c r="J425" s="109">
        <v>2015</v>
      </c>
      <c r="K425" s="112">
        <v>7206</v>
      </c>
      <c r="L425" s="111">
        <v>1.3436999999999999</v>
      </c>
      <c r="M425" s="109">
        <v>2014</v>
      </c>
      <c r="N425" s="112">
        <v>3555</v>
      </c>
      <c r="O425" s="111">
        <v>3.3109000000000002</v>
      </c>
      <c r="P425" s="109">
        <v>2016</v>
      </c>
      <c r="Q425" s="112">
        <v>4483</v>
      </c>
      <c r="R425" s="111">
        <v>70.859399999999994</v>
      </c>
      <c r="S425" s="111">
        <v>6.7023000000000001</v>
      </c>
      <c r="T425" s="111">
        <v>1.4469000000000001</v>
      </c>
      <c r="U425" s="112">
        <v>7795</v>
      </c>
      <c r="V425" s="111">
        <v>1.1998</v>
      </c>
      <c r="W425" s="112">
        <v>2784</v>
      </c>
      <c r="X425" s="111">
        <v>3.1905999999999999</v>
      </c>
      <c r="Y425" s="112">
        <v>4351</v>
      </c>
      <c r="Z425" s="111">
        <v>70.858699999999999</v>
      </c>
      <c r="AA425" s="111">
        <v>6.4282000000000004</v>
      </c>
      <c r="AB425" s="111">
        <v>1.335</v>
      </c>
      <c r="AC425" s="112">
        <v>8116</v>
      </c>
      <c r="AD425" s="111">
        <v>1.0983000000000001</v>
      </c>
      <c r="AE425" s="112">
        <v>2582</v>
      </c>
      <c r="AF425" s="111">
        <v>3.1438000000000001</v>
      </c>
      <c r="AG425" s="112">
        <v>4086</v>
      </c>
    </row>
    <row r="426" spans="1:33" x14ac:dyDescent="0.2">
      <c r="A426">
        <v>59700160</v>
      </c>
      <c r="B426" s="110" t="s">
        <v>943</v>
      </c>
      <c r="C426" s="110" t="s">
        <v>510</v>
      </c>
      <c r="D426" s="110">
        <v>2</v>
      </c>
      <c r="E426" s="110">
        <v>0</v>
      </c>
      <c r="F426" s="110">
        <v>2015</v>
      </c>
      <c r="G426" s="111">
        <v>54.6023</v>
      </c>
      <c r="H426" s="111">
        <v>12.291399999999999</v>
      </c>
      <c r="I426" s="111">
        <v>4.2477999999999998</v>
      </c>
      <c r="J426" s="109">
        <v>2015</v>
      </c>
      <c r="K426" s="112">
        <v>17929</v>
      </c>
      <c r="L426" s="111">
        <v>1.3673999999999999</v>
      </c>
      <c r="M426" s="109">
        <v>2014</v>
      </c>
      <c r="N426" s="112">
        <v>5589</v>
      </c>
      <c r="O426" s="111">
        <v>4.8287000000000004</v>
      </c>
      <c r="P426" s="109">
        <v>2016</v>
      </c>
      <c r="Q426" s="112">
        <v>11461</v>
      </c>
      <c r="R426" s="111">
        <v>54.485399999999998</v>
      </c>
      <c r="S426" s="111">
        <v>10.6151</v>
      </c>
      <c r="T426" s="111">
        <v>3.573</v>
      </c>
      <c r="U426" s="112">
        <v>18328</v>
      </c>
      <c r="V426" s="111">
        <v>1.2010000000000001</v>
      </c>
      <c r="W426" s="112">
        <v>5503</v>
      </c>
      <c r="X426" s="111">
        <v>4.3403999999999998</v>
      </c>
      <c r="Y426" s="112">
        <v>10128</v>
      </c>
      <c r="Z426" s="111">
        <v>54.4848</v>
      </c>
      <c r="AA426" s="111">
        <v>10.3912</v>
      </c>
      <c r="AB426" s="111">
        <v>3.4645000000000001</v>
      </c>
      <c r="AC426" s="112">
        <v>18094</v>
      </c>
      <c r="AD426" s="111">
        <v>1.0531999999999999</v>
      </c>
      <c r="AE426" s="112">
        <v>5181</v>
      </c>
      <c r="AF426" s="111">
        <v>4.3304</v>
      </c>
      <c r="AG426" s="112">
        <v>9421</v>
      </c>
    </row>
    <row r="427" spans="1:33" x14ac:dyDescent="0.2">
      <c r="A427">
        <v>59700200</v>
      </c>
      <c r="B427" s="110" t="s">
        <v>944</v>
      </c>
      <c r="C427" s="110" t="s">
        <v>510</v>
      </c>
      <c r="D427" s="110">
        <v>2</v>
      </c>
      <c r="E427" s="110">
        <v>0</v>
      </c>
      <c r="F427" s="110">
        <v>2015</v>
      </c>
      <c r="G427" s="111">
        <v>81.120900000000006</v>
      </c>
      <c r="H427" s="111">
        <v>10.5097</v>
      </c>
      <c r="I427" s="111">
        <v>3.3965000000000001</v>
      </c>
      <c r="J427" s="109">
        <v>2015</v>
      </c>
      <c r="K427" s="112">
        <v>15169</v>
      </c>
      <c r="L427" s="111">
        <v>0.9496</v>
      </c>
      <c r="M427" s="109">
        <v>2014</v>
      </c>
      <c r="N427" s="112">
        <v>5293</v>
      </c>
      <c r="O427" s="111">
        <v>4.5541</v>
      </c>
      <c r="P427" s="109">
        <v>2016</v>
      </c>
      <c r="Q427" s="112">
        <v>8980</v>
      </c>
      <c r="R427" s="111">
        <v>80.881600000000006</v>
      </c>
      <c r="S427" s="111">
        <v>9.6111000000000004</v>
      </c>
      <c r="T427" s="111">
        <v>3.3469000000000002</v>
      </c>
      <c r="U427" s="112">
        <v>16630</v>
      </c>
      <c r="V427" s="111">
        <v>0.91349999999999998</v>
      </c>
      <c r="W427" s="112">
        <v>5429</v>
      </c>
      <c r="X427" s="111">
        <v>3.9184999999999999</v>
      </c>
      <c r="Y427" s="112">
        <v>8563</v>
      </c>
      <c r="Z427" s="111">
        <v>80.850999999999999</v>
      </c>
      <c r="AA427" s="111">
        <v>9.3916000000000004</v>
      </c>
      <c r="AB427" s="111">
        <v>3.2469999999999999</v>
      </c>
      <c r="AC427" s="112">
        <v>16571</v>
      </c>
      <c r="AD427" s="111">
        <v>0.79979999999999996</v>
      </c>
      <c r="AE427" s="112">
        <v>5131</v>
      </c>
      <c r="AF427" s="111">
        <v>3.9672999999999998</v>
      </c>
      <c r="AG427" s="112">
        <v>8101</v>
      </c>
    </row>
    <row r="428" spans="1:33" x14ac:dyDescent="0.2">
      <c r="A428">
        <v>59700240</v>
      </c>
      <c r="B428" s="110" t="s">
        <v>945</v>
      </c>
      <c r="C428" s="110" t="s">
        <v>510</v>
      </c>
      <c r="D428" s="110">
        <v>3</v>
      </c>
      <c r="E428" s="110">
        <v>0</v>
      </c>
      <c r="F428" s="110">
        <v>2015</v>
      </c>
      <c r="G428" s="111">
        <v>71.0745</v>
      </c>
      <c r="H428" s="111">
        <v>17.633900000000001</v>
      </c>
      <c r="I428" s="111">
        <v>6.1741000000000001</v>
      </c>
      <c r="J428" s="109">
        <v>2015</v>
      </c>
      <c r="K428" s="112">
        <v>31500</v>
      </c>
      <c r="L428" s="111">
        <v>3.0074000000000001</v>
      </c>
      <c r="M428" s="109">
        <v>2014</v>
      </c>
      <c r="N428" s="112">
        <v>10677</v>
      </c>
      <c r="O428" s="111">
        <v>5.2904999999999998</v>
      </c>
      <c r="P428" s="109">
        <v>2016</v>
      </c>
      <c r="Q428" s="112">
        <v>18005</v>
      </c>
      <c r="R428" s="111">
        <v>70.968199999999996</v>
      </c>
      <c r="S428" s="111">
        <v>16.1736</v>
      </c>
      <c r="T428" s="111">
        <v>5.8864000000000001</v>
      </c>
      <c r="U428" s="112">
        <v>32099</v>
      </c>
      <c r="V428" s="111">
        <v>2.9098000000000002</v>
      </c>
      <c r="W428" s="112">
        <v>9907</v>
      </c>
      <c r="X428" s="111">
        <v>5.0305</v>
      </c>
      <c r="Y428" s="112">
        <v>17098</v>
      </c>
      <c r="Z428" s="111">
        <v>70.965299999999999</v>
      </c>
      <c r="AA428" s="111">
        <v>15.823</v>
      </c>
      <c r="AB428" s="111">
        <v>5.7472000000000003</v>
      </c>
      <c r="AC428" s="112">
        <v>32243</v>
      </c>
      <c r="AD428" s="111">
        <v>2.7715000000000001</v>
      </c>
      <c r="AE428" s="112">
        <v>10955</v>
      </c>
      <c r="AF428" s="111">
        <v>4.9926000000000004</v>
      </c>
      <c r="AG428" s="112">
        <v>16280</v>
      </c>
    </row>
    <row r="429" spans="1:33" x14ac:dyDescent="0.2">
      <c r="A429">
        <v>59700280</v>
      </c>
      <c r="B429" s="110" t="s">
        <v>946</v>
      </c>
      <c r="C429" s="110" t="s">
        <v>510</v>
      </c>
      <c r="D429" s="110">
        <v>2</v>
      </c>
      <c r="E429" s="110">
        <v>0</v>
      </c>
      <c r="F429" s="110">
        <v>2015</v>
      </c>
      <c r="G429" s="111">
        <v>135.94710000000001</v>
      </c>
      <c r="H429" s="111">
        <v>12.9588</v>
      </c>
      <c r="I429" s="111">
        <v>3.0259999999999998</v>
      </c>
      <c r="J429" s="109">
        <v>2015</v>
      </c>
      <c r="K429" s="112">
        <v>14276</v>
      </c>
      <c r="L429" s="111">
        <v>1.59</v>
      </c>
      <c r="M429" s="109">
        <v>2014</v>
      </c>
      <c r="N429" s="112">
        <v>3906</v>
      </c>
      <c r="O429" s="111">
        <v>6.6102999999999996</v>
      </c>
      <c r="P429" s="109">
        <v>2016</v>
      </c>
      <c r="Q429" s="112">
        <v>8599</v>
      </c>
      <c r="R429" s="111">
        <v>135.7603</v>
      </c>
      <c r="S429" s="111">
        <v>12.55</v>
      </c>
      <c r="T429" s="111">
        <v>2.7898000000000001</v>
      </c>
      <c r="U429" s="112">
        <v>15473</v>
      </c>
      <c r="V429" s="111">
        <v>1.6214</v>
      </c>
      <c r="W429" s="112">
        <v>4451</v>
      </c>
      <c r="X429" s="111">
        <v>6.5317999999999996</v>
      </c>
      <c r="Y429" s="112">
        <v>8427</v>
      </c>
      <c r="Z429" s="111">
        <v>135.76</v>
      </c>
      <c r="AA429" s="111">
        <v>12.0725</v>
      </c>
      <c r="AB429" s="111">
        <v>2.6160999999999999</v>
      </c>
      <c r="AC429" s="112">
        <v>15574</v>
      </c>
      <c r="AD429" s="111">
        <v>1.4626999999999999</v>
      </c>
      <c r="AE429" s="112">
        <v>4174</v>
      </c>
      <c r="AF429" s="111">
        <v>6.5072999999999999</v>
      </c>
      <c r="AG429" s="112">
        <v>7883</v>
      </c>
    </row>
    <row r="430" spans="1:33" x14ac:dyDescent="0.2">
      <c r="A430">
        <v>59700320</v>
      </c>
      <c r="B430" s="110" t="s">
        <v>947</v>
      </c>
      <c r="C430" s="110" t="s">
        <v>510</v>
      </c>
      <c r="D430" s="110">
        <v>2</v>
      </c>
      <c r="E430" s="110">
        <v>0</v>
      </c>
      <c r="F430" s="110">
        <v>2015</v>
      </c>
      <c r="G430" s="111">
        <v>137.39009999999999</v>
      </c>
      <c r="H430" s="111">
        <v>17.998899999999999</v>
      </c>
      <c r="I430" s="111">
        <v>4.7983000000000002</v>
      </c>
      <c r="J430" s="109">
        <v>2015</v>
      </c>
      <c r="K430" s="112">
        <v>23393</v>
      </c>
      <c r="L430" s="111">
        <v>2.1366999999999998</v>
      </c>
      <c r="M430" s="109">
        <v>2014</v>
      </c>
      <c r="N430" s="112">
        <v>7304</v>
      </c>
      <c r="O430" s="111">
        <v>8.6715999999999998</v>
      </c>
      <c r="P430" s="109">
        <v>2016</v>
      </c>
      <c r="Q430" s="112">
        <v>15010</v>
      </c>
      <c r="R430" s="111">
        <v>137.38380000000001</v>
      </c>
      <c r="S430" s="111">
        <v>16.992599999999999</v>
      </c>
      <c r="T430" s="111">
        <v>4.3689</v>
      </c>
      <c r="U430" s="112">
        <v>25034</v>
      </c>
      <c r="V430" s="111">
        <v>2.0464000000000002</v>
      </c>
      <c r="W430" s="112">
        <v>6239</v>
      </c>
      <c r="X430" s="111">
        <v>8.4095999999999993</v>
      </c>
      <c r="Y430" s="112">
        <v>14036</v>
      </c>
      <c r="Z430" s="111">
        <v>137.38579999999999</v>
      </c>
      <c r="AA430" s="111">
        <v>16.735800000000001</v>
      </c>
      <c r="AB430" s="111">
        <v>4.2107999999999999</v>
      </c>
      <c r="AC430" s="112">
        <v>24897</v>
      </c>
      <c r="AD430" s="111">
        <v>1.9308000000000001</v>
      </c>
      <c r="AE430" s="112">
        <v>5990</v>
      </c>
      <c r="AF430" s="111">
        <v>8.4064999999999994</v>
      </c>
      <c r="AG430" s="112">
        <v>12706</v>
      </c>
    </row>
    <row r="431" spans="1:33" x14ac:dyDescent="0.2">
      <c r="A431">
        <v>59700360</v>
      </c>
      <c r="B431" s="110" t="s">
        <v>258</v>
      </c>
      <c r="C431" s="110" t="s">
        <v>510</v>
      </c>
      <c r="D431" s="110">
        <v>2</v>
      </c>
      <c r="E431" s="110">
        <v>0</v>
      </c>
      <c r="F431" s="110">
        <v>2015</v>
      </c>
      <c r="G431" s="111">
        <v>39.810400000000001</v>
      </c>
      <c r="H431" s="111">
        <v>7.7710999999999997</v>
      </c>
      <c r="I431" s="111">
        <v>2.6334</v>
      </c>
      <c r="J431" s="109">
        <v>2015</v>
      </c>
      <c r="K431" s="112">
        <v>13717</v>
      </c>
      <c r="L431" s="111">
        <v>1.4431</v>
      </c>
      <c r="M431" s="109">
        <v>2014</v>
      </c>
      <c r="N431" s="112">
        <v>6051</v>
      </c>
      <c r="O431" s="111">
        <v>2.4081000000000001</v>
      </c>
      <c r="P431" s="109">
        <v>2016</v>
      </c>
      <c r="Q431" s="112">
        <v>8280</v>
      </c>
      <c r="R431" s="111">
        <v>39.595500000000001</v>
      </c>
      <c r="S431" s="111">
        <v>6.9344000000000001</v>
      </c>
      <c r="T431" s="111">
        <v>2.488</v>
      </c>
      <c r="U431" s="112">
        <v>14501</v>
      </c>
      <c r="V431" s="111">
        <v>1.4076</v>
      </c>
      <c r="W431" s="112">
        <v>6375</v>
      </c>
      <c r="X431" s="111">
        <v>1.88</v>
      </c>
      <c r="Y431" s="112">
        <v>8111</v>
      </c>
      <c r="Z431" s="111">
        <v>39.595700000000001</v>
      </c>
      <c r="AA431" s="111">
        <v>6.7507000000000001</v>
      </c>
      <c r="AB431" s="111">
        <v>2.4384000000000001</v>
      </c>
      <c r="AC431" s="112">
        <v>14717</v>
      </c>
      <c r="AD431" s="111">
        <v>1.3513999999999999</v>
      </c>
      <c r="AE431" s="112">
        <v>7011</v>
      </c>
      <c r="AF431" s="111">
        <v>1.885</v>
      </c>
      <c r="AG431" s="112">
        <v>7632</v>
      </c>
    </row>
    <row r="432" spans="1:33" x14ac:dyDescent="0.2">
      <c r="A432">
        <v>59700400</v>
      </c>
      <c r="B432" s="110" t="s">
        <v>948</v>
      </c>
      <c r="C432" s="110" t="s">
        <v>524</v>
      </c>
      <c r="D432" s="110">
        <v>5</v>
      </c>
      <c r="E432" s="110">
        <v>0</v>
      </c>
      <c r="F432" s="110">
        <v>2015</v>
      </c>
      <c r="G432" s="111">
        <v>114.6905</v>
      </c>
      <c r="H432" s="111">
        <v>39.405799999999999</v>
      </c>
      <c r="I432" s="111">
        <v>14.6265</v>
      </c>
      <c r="J432" s="109">
        <v>2015</v>
      </c>
      <c r="K432" s="112">
        <v>102355</v>
      </c>
      <c r="L432" s="111">
        <v>6.0385999999999997</v>
      </c>
      <c r="M432" s="109">
        <v>2014</v>
      </c>
      <c r="N432" s="112">
        <v>46252</v>
      </c>
      <c r="O432" s="111">
        <v>11.2082</v>
      </c>
      <c r="P432" s="109">
        <v>2016</v>
      </c>
      <c r="Q432" s="112">
        <v>56997</v>
      </c>
      <c r="R432" s="111">
        <v>114.67019999999999</v>
      </c>
      <c r="S432" s="111">
        <v>37.566299999999998</v>
      </c>
      <c r="T432" s="111">
        <v>13.984400000000001</v>
      </c>
      <c r="U432" s="112">
        <v>108476</v>
      </c>
      <c r="V432" s="111">
        <v>5.8880999999999997</v>
      </c>
      <c r="W432" s="112">
        <v>44234</v>
      </c>
      <c r="X432" s="111">
        <v>10.988899999999999</v>
      </c>
      <c r="Y432" s="112">
        <v>56843</v>
      </c>
      <c r="Z432" s="111">
        <v>114.67100000000001</v>
      </c>
      <c r="AA432" s="111">
        <v>37.125599999999999</v>
      </c>
      <c r="AB432" s="111">
        <v>13.8291</v>
      </c>
      <c r="AC432" s="112">
        <v>111398</v>
      </c>
      <c r="AD432" s="111">
        <v>5.2226999999999997</v>
      </c>
      <c r="AE432" s="112">
        <v>45854</v>
      </c>
      <c r="AF432" s="111">
        <v>10.9785</v>
      </c>
      <c r="AG432" s="112">
        <v>55087</v>
      </c>
    </row>
    <row r="433" spans="1:33" x14ac:dyDescent="0.2">
      <c r="A433">
        <v>59700440</v>
      </c>
      <c r="B433" s="110" t="s">
        <v>54</v>
      </c>
      <c r="C433" s="110" t="s">
        <v>510</v>
      </c>
      <c r="D433" s="110">
        <v>2</v>
      </c>
      <c r="E433" s="110">
        <v>0</v>
      </c>
      <c r="F433" s="110">
        <v>2015</v>
      </c>
      <c r="G433" s="111">
        <v>72.038899999999998</v>
      </c>
      <c r="H433" s="111">
        <v>14.5306</v>
      </c>
      <c r="I433" s="111">
        <v>4.9255000000000004</v>
      </c>
      <c r="J433" s="109">
        <v>2015</v>
      </c>
      <c r="K433" s="112">
        <v>20512</v>
      </c>
      <c r="L433" s="111">
        <v>1.8132999999999999</v>
      </c>
      <c r="M433" s="109">
        <v>2014</v>
      </c>
      <c r="N433" s="112">
        <v>6100</v>
      </c>
      <c r="O433" s="111">
        <v>5.9353999999999996</v>
      </c>
      <c r="P433" s="109">
        <v>2016</v>
      </c>
      <c r="Q433" s="112">
        <v>13590</v>
      </c>
      <c r="R433" s="111">
        <v>72.001499999999993</v>
      </c>
      <c r="S433" s="111">
        <v>13.449299999999999</v>
      </c>
      <c r="T433" s="111">
        <v>4.4740000000000002</v>
      </c>
      <c r="U433" s="112">
        <v>21637</v>
      </c>
      <c r="V433" s="111">
        <v>1.5356000000000001</v>
      </c>
      <c r="W433" s="112">
        <v>5607</v>
      </c>
      <c r="X433" s="111">
        <v>5.8026999999999997</v>
      </c>
      <c r="Y433" s="112">
        <v>12656</v>
      </c>
      <c r="Z433" s="111">
        <v>72.003</v>
      </c>
      <c r="AA433" s="111">
        <v>12.923299999999999</v>
      </c>
      <c r="AB433" s="111">
        <v>4.2983000000000002</v>
      </c>
      <c r="AC433" s="112">
        <v>21630</v>
      </c>
      <c r="AD433" s="111">
        <v>1.3026</v>
      </c>
      <c r="AE433" s="112">
        <v>4264</v>
      </c>
      <c r="AF433" s="111">
        <v>5.7907999999999999</v>
      </c>
      <c r="AG433" s="112">
        <v>11679</v>
      </c>
    </row>
    <row r="434" spans="1:33" x14ac:dyDescent="0.2">
      <c r="A434">
        <v>59740000</v>
      </c>
      <c r="B434" s="110" t="s">
        <v>541</v>
      </c>
      <c r="C434" s="110" t="s">
        <v>700</v>
      </c>
      <c r="D434" s="110">
        <v>0</v>
      </c>
      <c r="E434" s="110">
        <v>3</v>
      </c>
      <c r="F434" s="110">
        <v>2015</v>
      </c>
      <c r="G434" s="111">
        <v>1328.6346000000001</v>
      </c>
      <c r="H434" s="111">
        <v>204.73330000000001</v>
      </c>
      <c r="I434" s="111">
        <v>53.730699999999999</v>
      </c>
      <c r="J434" s="109">
        <v>2015</v>
      </c>
      <c r="K434" s="112">
        <v>302995</v>
      </c>
      <c r="L434" s="111">
        <v>39.3127</v>
      </c>
      <c r="M434" s="109">
        <v>2014</v>
      </c>
      <c r="N434" s="112">
        <v>104552</v>
      </c>
      <c r="O434" s="111">
        <v>74.441699999999997</v>
      </c>
      <c r="P434" s="109">
        <v>2016</v>
      </c>
      <c r="Q434" s="112">
        <v>178020</v>
      </c>
      <c r="R434" s="111">
        <v>1327.5025000000001</v>
      </c>
      <c r="S434" s="111">
        <v>187.12260000000001</v>
      </c>
      <c r="T434" s="111">
        <v>44.247700000000002</v>
      </c>
      <c r="U434" s="112">
        <v>306377</v>
      </c>
      <c r="V434" s="111">
        <v>33.6312</v>
      </c>
      <c r="W434" s="112">
        <v>95050</v>
      </c>
      <c r="X434" s="111">
        <v>71.3887</v>
      </c>
      <c r="Y434" s="112">
        <v>163129</v>
      </c>
      <c r="Z434" s="111">
        <v>1327.4849999999999</v>
      </c>
      <c r="AA434" s="111">
        <v>177.8794</v>
      </c>
      <c r="AB434" s="111">
        <v>41.610799999999998</v>
      </c>
      <c r="AC434" s="112">
        <v>298677</v>
      </c>
      <c r="AD434" s="111">
        <v>30.574100000000001</v>
      </c>
      <c r="AE434" s="112">
        <v>92761</v>
      </c>
      <c r="AF434" s="111">
        <v>70.581999999999994</v>
      </c>
      <c r="AG434" s="112">
        <v>150339</v>
      </c>
    </row>
    <row r="435" spans="1:33" x14ac:dyDescent="0.2">
      <c r="A435">
        <v>59740040</v>
      </c>
      <c r="B435" s="110" t="s">
        <v>98</v>
      </c>
      <c r="C435" s="110" t="s">
        <v>510</v>
      </c>
      <c r="D435" s="110">
        <v>2</v>
      </c>
      <c r="E435" s="110">
        <v>0</v>
      </c>
      <c r="F435" s="110">
        <v>2015</v>
      </c>
      <c r="G435" s="111">
        <v>73.7928</v>
      </c>
      <c r="H435" s="111">
        <v>9.9539000000000009</v>
      </c>
      <c r="I435" s="111">
        <v>2.2301000000000002</v>
      </c>
      <c r="J435" s="109">
        <v>2015</v>
      </c>
      <c r="K435" s="112">
        <v>10557</v>
      </c>
      <c r="L435" s="111">
        <v>1.9822</v>
      </c>
      <c r="M435" s="109">
        <v>2014</v>
      </c>
      <c r="N435" s="112">
        <v>3035</v>
      </c>
      <c r="O435" s="111">
        <v>4.4612999999999996</v>
      </c>
      <c r="P435" s="109">
        <v>2016</v>
      </c>
      <c r="Q435" s="112">
        <v>6655</v>
      </c>
      <c r="R435" s="111">
        <v>73.77</v>
      </c>
      <c r="S435" s="111">
        <v>9.1903000000000006</v>
      </c>
      <c r="T435" s="111">
        <v>1.8246</v>
      </c>
      <c r="U435" s="112">
        <v>10802</v>
      </c>
      <c r="V435" s="111">
        <v>1.73</v>
      </c>
      <c r="W435" s="112">
        <v>2390</v>
      </c>
      <c r="X435" s="111">
        <v>4.4226999999999999</v>
      </c>
      <c r="Y435" s="112">
        <v>6011</v>
      </c>
      <c r="Z435" s="111">
        <v>73.771600000000007</v>
      </c>
      <c r="AA435" s="111">
        <v>8.7697000000000003</v>
      </c>
      <c r="AB435" s="111">
        <v>1.6786000000000001</v>
      </c>
      <c r="AC435" s="112">
        <v>10429</v>
      </c>
      <c r="AD435" s="111">
        <v>1.591</v>
      </c>
      <c r="AE435" s="112">
        <v>2184</v>
      </c>
      <c r="AF435" s="111">
        <v>4.3978000000000002</v>
      </c>
      <c r="AG435" s="112">
        <v>5593</v>
      </c>
    </row>
    <row r="436" spans="1:33" x14ac:dyDescent="0.2">
      <c r="A436">
        <v>59740080</v>
      </c>
      <c r="B436" s="110" t="s">
        <v>107</v>
      </c>
      <c r="C436" s="110" t="s">
        <v>510</v>
      </c>
      <c r="D436" s="110">
        <v>2</v>
      </c>
      <c r="E436" s="110">
        <v>0</v>
      </c>
      <c r="F436" s="110">
        <v>2015</v>
      </c>
      <c r="G436" s="111">
        <v>63.464100000000002</v>
      </c>
      <c r="H436" s="111">
        <v>9.4074000000000009</v>
      </c>
      <c r="I436" s="111">
        <v>2.1029</v>
      </c>
      <c r="J436" s="109">
        <v>2015</v>
      </c>
      <c r="K436" s="112">
        <v>11931</v>
      </c>
      <c r="L436" s="111">
        <v>1.7279</v>
      </c>
      <c r="M436" s="109">
        <v>2014</v>
      </c>
      <c r="N436" s="112">
        <v>2765</v>
      </c>
      <c r="O436" s="111">
        <v>3.9062999999999999</v>
      </c>
      <c r="P436" s="109">
        <v>2016</v>
      </c>
      <c r="Q436" s="112">
        <v>6873</v>
      </c>
      <c r="R436" s="111">
        <v>63.438600000000001</v>
      </c>
      <c r="S436" s="111">
        <v>8.6354000000000006</v>
      </c>
      <c r="T436" s="111">
        <v>1.6549</v>
      </c>
      <c r="U436" s="112">
        <v>11033</v>
      </c>
      <c r="V436" s="111">
        <v>1.5880000000000001</v>
      </c>
      <c r="W436" s="112">
        <v>2274</v>
      </c>
      <c r="X436" s="111">
        <v>3.8498999999999999</v>
      </c>
      <c r="Y436" s="112">
        <v>5805</v>
      </c>
      <c r="Z436" s="111">
        <v>63.438200000000002</v>
      </c>
      <c r="AA436" s="111">
        <v>8.1774000000000004</v>
      </c>
      <c r="AB436" s="111">
        <v>1.5149999999999999</v>
      </c>
      <c r="AC436" s="112">
        <v>10800</v>
      </c>
      <c r="AD436" s="111">
        <v>1.1698999999999999</v>
      </c>
      <c r="AE436" s="112">
        <v>2309</v>
      </c>
      <c r="AF436" s="111">
        <v>3.7673000000000001</v>
      </c>
      <c r="AG436" s="112">
        <v>5402</v>
      </c>
    </row>
    <row r="437" spans="1:33" x14ac:dyDescent="0.2">
      <c r="A437">
        <v>59740120</v>
      </c>
      <c r="B437" s="110" t="s">
        <v>155</v>
      </c>
      <c r="C437" s="110" t="s">
        <v>510</v>
      </c>
      <c r="D437" s="110">
        <v>2</v>
      </c>
      <c r="E437" s="110">
        <v>0</v>
      </c>
      <c r="F437" s="110">
        <v>2015</v>
      </c>
      <c r="G437" s="111">
        <v>51.079799999999999</v>
      </c>
      <c r="H437" s="111">
        <v>8.4732000000000003</v>
      </c>
      <c r="I437" s="111">
        <v>2.4359999999999999</v>
      </c>
      <c r="J437" s="109">
        <v>2015</v>
      </c>
      <c r="K437" s="112">
        <v>12442</v>
      </c>
      <c r="L437" s="111">
        <v>1.6994</v>
      </c>
      <c r="M437" s="109">
        <v>2014</v>
      </c>
      <c r="N437" s="112">
        <v>3605</v>
      </c>
      <c r="O437" s="111">
        <v>3.3109999999999999</v>
      </c>
      <c r="P437" s="109">
        <v>2016</v>
      </c>
      <c r="Q437" s="112">
        <v>7844</v>
      </c>
      <c r="R437" s="111">
        <v>51.080500000000001</v>
      </c>
      <c r="S437" s="111">
        <v>7.4623999999999997</v>
      </c>
      <c r="T437" s="111">
        <v>1.8851</v>
      </c>
      <c r="U437" s="112">
        <v>12189</v>
      </c>
      <c r="V437" s="111">
        <v>1.2033</v>
      </c>
      <c r="W437" s="112">
        <v>3078</v>
      </c>
      <c r="X437" s="111">
        <v>3.2109999999999999</v>
      </c>
      <c r="Y437" s="112">
        <v>6656</v>
      </c>
      <c r="Z437" s="111">
        <v>51.0809</v>
      </c>
      <c r="AA437" s="111">
        <v>6.9398</v>
      </c>
      <c r="AB437" s="111">
        <v>1.7486999999999999</v>
      </c>
      <c r="AC437" s="112">
        <v>10869</v>
      </c>
      <c r="AD437" s="111">
        <v>1.1538999999999999</v>
      </c>
      <c r="AE437" s="112">
        <v>2908</v>
      </c>
      <c r="AF437" s="111">
        <v>3.1678999999999999</v>
      </c>
      <c r="AG437" s="112">
        <v>5777</v>
      </c>
    </row>
    <row r="438" spans="1:33" x14ac:dyDescent="0.2">
      <c r="A438">
        <v>59740160</v>
      </c>
      <c r="B438" s="110" t="s">
        <v>949</v>
      </c>
      <c r="C438" s="110" t="s">
        <v>510</v>
      </c>
      <c r="D438" s="110">
        <v>2</v>
      </c>
      <c r="E438" s="110">
        <v>0</v>
      </c>
      <c r="F438" s="110">
        <v>2015</v>
      </c>
      <c r="G438" s="111">
        <v>89.408699999999996</v>
      </c>
      <c r="H438" s="111">
        <v>13.6669</v>
      </c>
      <c r="I438" s="111">
        <v>3.2715000000000001</v>
      </c>
      <c r="J438" s="109">
        <v>2015</v>
      </c>
      <c r="K438" s="112">
        <v>16128</v>
      </c>
      <c r="L438" s="111">
        <v>3.4001999999999999</v>
      </c>
      <c r="M438" s="109">
        <v>2014</v>
      </c>
      <c r="N438" s="112">
        <v>4352</v>
      </c>
      <c r="O438" s="111">
        <v>4.8621999999999996</v>
      </c>
      <c r="P438" s="109">
        <v>2016</v>
      </c>
      <c r="Q438" s="112">
        <v>9932</v>
      </c>
      <c r="R438" s="111">
        <v>89.292100000000005</v>
      </c>
      <c r="S438" s="111">
        <v>12.681800000000001</v>
      </c>
      <c r="T438" s="111">
        <v>2.5886999999999998</v>
      </c>
      <c r="U438" s="112">
        <v>15669</v>
      </c>
      <c r="V438" s="111">
        <v>3.0293999999999999</v>
      </c>
      <c r="W438" s="112">
        <v>4638</v>
      </c>
      <c r="X438" s="111">
        <v>4.8170000000000002</v>
      </c>
      <c r="Y438" s="112">
        <v>8794</v>
      </c>
      <c r="Z438" s="111">
        <v>89.290400000000005</v>
      </c>
      <c r="AA438" s="111">
        <v>12.034599999999999</v>
      </c>
      <c r="AB438" s="111">
        <v>2.4076</v>
      </c>
      <c r="AC438" s="112">
        <v>14982</v>
      </c>
      <c r="AD438" s="111">
        <v>2.7568999999999999</v>
      </c>
      <c r="AE438" s="112">
        <v>4034</v>
      </c>
      <c r="AF438" s="111">
        <v>4.7746000000000004</v>
      </c>
      <c r="AG438" s="112">
        <v>8020</v>
      </c>
    </row>
    <row r="439" spans="1:33" x14ac:dyDescent="0.2">
      <c r="A439">
        <v>59740200</v>
      </c>
      <c r="B439" s="110" t="s">
        <v>950</v>
      </c>
      <c r="C439" s="110" t="s">
        <v>510</v>
      </c>
      <c r="D439" s="110">
        <v>2</v>
      </c>
      <c r="E439" s="110">
        <v>0</v>
      </c>
      <c r="F439" s="110">
        <v>2015</v>
      </c>
      <c r="G439" s="111">
        <v>97.882199999999997</v>
      </c>
      <c r="H439" s="111">
        <v>13.718</v>
      </c>
      <c r="I439" s="111">
        <v>3.875</v>
      </c>
      <c r="J439" s="109">
        <v>2015</v>
      </c>
      <c r="K439" s="112">
        <v>21070</v>
      </c>
      <c r="L439" s="111">
        <v>2.8795999999999999</v>
      </c>
      <c r="M439" s="109">
        <v>2014</v>
      </c>
      <c r="N439" s="112">
        <v>4509</v>
      </c>
      <c r="O439" s="111">
        <v>5.1417999999999999</v>
      </c>
      <c r="P439" s="109">
        <v>2016</v>
      </c>
      <c r="Q439" s="112">
        <v>11842</v>
      </c>
      <c r="R439" s="111">
        <v>97.425399999999996</v>
      </c>
      <c r="S439" s="111">
        <v>12.7392</v>
      </c>
      <c r="T439" s="111">
        <v>3.1261000000000001</v>
      </c>
      <c r="U439" s="112">
        <v>19976</v>
      </c>
      <c r="V439" s="111">
        <v>2.4704999999999999</v>
      </c>
      <c r="W439" s="112">
        <v>4495</v>
      </c>
      <c r="X439" s="111">
        <v>4.8707000000000003</v>
      </c>
      <c r="Y439" s="112">
        <v>10124</v>
      </c>
      <c r="Z439" s="111">
        <v>97.429500000000004</v>
      </c>
      <c r="AA439" s="111">
        <v>11.8848</v>
      </c>
      <c r="AB439" s="111">
        <v>2.8950999999999998</v>
      </c>
      <c r="AC439" s="112">
        <v>19170</v>
      </c>
      <c r="AD439" s="111">
        <v>2.2995000000000001</v>
      </c>
      <c r="AE439" s="112">
        <v>5185</v>
      </c>
      <c r="AF439" s="111">
        <v>4.8193999999999999</v>
      </c>
      <c r="AG439" s="112">
        <v>9195</v>
      </c>
    </row>
    <row r="440" spans="1:33" x14ac:dyDescent="0.2">
      <c r="A440">
        <v>59740240</v>
      </c>
      <c r="B440" s="110" t="s">
        <v>646</v>
      </c>
      <c r="C440" s="110" t="s">
        <v>510</v>
      </c>
      <c r="D440" s="110">
        <v>2</v>
      </c>
      <c r="E440" s="110">
        <v>0</v>
      </c>
      <c r="F440" s="110">
        <v>2015</v>
      </c>
      <c r="G440" s="111">
        <v>126.6057</v>
      </c>
      <c r="H440" s="111">
        <v>12.8453</v>
      </c>
      <c r="I440" s="111">
        <v>2.5194000000000001</v>
      </c>
      <c r="J440" s="109">
        <v>2015</v>
      </c>
      <c r="K440" s="112">
        <v>12027</v>
      </c>
      <c r="L440" s="111">
        <v>2.9752999999999998</v>
      </c>
      <c r="M440" s="109">
        <v>2014</v>
      </c>
      <c r="N440" s="112">
        <v>2020</v>
      </c>
      <c r="O440" s="111">
        <v>5.2664999999999997</v>
      </c>
      <c r="P440" s="109">
        <v>2016</v>
      </c>
      <c r="Q440" s="112">
        <v>7686</v>
      </c>
      <c r="R440" s="111">
        <v>126.578</v>
      </c>
      <c r="S440" s="111">
        <v>10.8468</v>
      </c>
      <c r="T440" s="111">
        <v>1.9296</v>
      </c>
      <c r="U440" s="112">
        <v>12529</v>
      </c>
      <c r="V440" s="111">
        <v>2.4729000000000001</v>
      </c>
      <c r="W440" s="112">
        <v>1685</v>
      </c>
      <c r="X440" s="111">
        <v>4.6948999999999996</v>
      </c>
      <c r="Y440" s="112">
        <v>6909</v>
      </c>
      <c r="Z440" s="111">
        <v>126.5774</v>
      </c>
      <c r="AA440" s="111">
        <v>10.448399999999999</v>
      </c>
      <c r="AB440" s="111">
        <v>1.7727999999999999</v>
      </c>
      <c r="AC440" s="112">
        <v>12081</v>
      </c>
      <c r="AD440" s="111">
        <v>2.4140000000000001</v>
      </c>
      <c r="AE440" s="112">
        <v>1594</v>
      </c>
      <c r="AF440" s="111">
        <v>4.6471999999999998</v>
      </c>
      <c r="AG440" s="112">
        <v>6418</v>
      </c>
    </row>
    <row r="441" spans="1:33" x14ac:dyDescent="0.2">
      <c r="A441">
        <v>59740280</v>
      </c>
      <c r="B441" s="110" t="s">
        <v>951</v>
      </c>
      <c r="C441" s="110" t="s">
        <v>510</v>
      </c>
      <c r="D441" s="110">
        <v>4</v>
      </c>
      <c r="E441" s="110">
        <v>0</v>
      </c>
      <c r="F441" s="110">
        <v>2015</v>
      </c>
      <c r="G441" s="111">
        <v>113.6845</v>
      </c>
      <c r="H441" s="111">
        <v>32.561100000000003</v>
      </c>
      <c r="I441" s="111">
        <v>10.6227</v>
      </c>
      <c r="J441" s="109">
        <v>2015</v>
      </c>
      <c r="K441" s="112">
        <v>67233</v>
      </c>
      <c r="L441" s="111">
        <v>5.1531000000000002</v>
      </c>
      <c r="M441" s="109">
        <v>2014</v>
      </c>
      <c r="N441" s="112">
        <v>33670</v>
      </c>
      <c r="O441" s="111">
        <v>8.0070999999999994</v>
      </c>
      <c r="P441" s="109">
        <v>2016</v>
      </c>
      <c r="Q441" s="112">
        <v>37405</v>
      </c>
      <c r="R441" s="111">
        <v>113.57040000000001</v>
      </c>
      <c r="S441" s="111">
        <v>29.139800000000001</v>
      </c>
      <c r="T441" s="111">
        <v>8.9400999999999993</v>
      </c>
      <c r="U441" s="112">
        <v>66933</v>
      </c>
      <c r="V441" s="111">
        <v>4.1802999999999999</v>
      </c>
      <c r="W441" s="112">
        <v>27998</v>
      </c>
      <c r="X441" s="111">
        <v>7.7125000000000004</v>
      </c>
      <c r="Y441" s="112">
        <v>34880</v>
      </c>
      <c r="Z441" s="111">
        <v>113.56489999999999</v>
      </c>
      <c r="AA441" s="111">
        <v>28.125399999999999</v>
      </c>
      <c r="AB441" s="111">
        <v>8.4527999999999999</v>
      </c>
      <c r="AC441" s="112">
        <v>66636</v>
      </c>
      <c r="AD441" s="111">
        <v>4.0288000000000004</v>
      </c>
      <c r="AE441" s="112">
        <v>27325</v>
      </c>
      <c r="AF441" s="111">
        <v>7.5349000000000004</v>
      </c>
      <c r="AG441" s="112">
        <v>32826</v>
      </c>
    </row>
    <row r="442" spans="1:33" x14ac:dyDescent="0.2">
      <c r="A442">
        <v>59740320</v>
      </c>
      <c r="B442" s="110" t="s">
        <v>647</v>
      </c>
      <c r="C442" s="110" t="s">
        <v>510</v>
      </c>
      <c r="D442" s="110">
        <v>2</v>
      </c>
      <c r="E442" s="110">
        <v>0</v>
      </c>
      <c r="F442" s="110">
        <v>2015</v>
      </c>
      <c r="G442" s="111">
        <v>123.5094</v>
      </c>
      <c r="H442" s="111">
        <v>12.7629</v>
      </c>
      <c r="I442" s="111">
        <v>2.7959999999999998</v>
      </c>
      <c r="J442" s="109">
        <v>2015</v>
      </c>
      <c r="K442" s="112">
        <v>11608</v>
      </c>
      <c r="L442" s="111">
        <v>2.0093000000000001</v>
      </c>
      <c r="M442" s="109">
        <v>2014</v>
      </c>
      <c r="N442" s="112">
        <v>2513</v>
      </c>
      <c r="O442" s="111">
        <v>5.1398000000000001</v>
      </c>
      <c r="P442" s="109">
        <v>2016</v>
      </c>
      <c r="Q442" s="112">
        <v>7230</v>
      </c>
      <c r="R442" s="111">
        <v>123.3766</v>
      </c>
      <c r="S442" s="111">
        <v>11.395</v>
      </c>
      <c r="T442" s="111">
        <v>2.0436000000000001</v>
      </c>
      <c r="U442" s="112">
        <v>11093</v>
      </c>
      <c r="V442" s="111">
        <v>1.5740000000000001</v>
      </c>
      <c r="W442" s="112">
        <v>2610</v>
      </c>
      <c r="X442" s="111">
        <v>4.8943000000000003</v>
      </c>
      <c r="Y442" s="112">
        <v>6493</v>
      </c>
      <c r="Z442" s="111">
        <v>123.3736</v>
      </c>
      <c r="AA442" s="111">
        <v>10.5947</v>
      </c>
      <c r="AB442" s="111">
        <v>1.9069</v>
      </c>
      <c r="AC442" s="112">
        <v>10114</v>
      </c>
      <c r="AD442" s="111">
        <v>1.2390000000000001</v>
      </c>
      <c r="AE442" s="112">
        <v>2194</v>
      </c>
      <c r="AF442" s="111">
        <v>4.8537999999999997</v>
      </c>
      <c r="AG442" s="112">
        <v>5767</v>
      </c>
    </row>
    <row r="443" spans="1:33" x14ac:dyDescent="0.2">
      <c r="A443">
        <v>59740360</v>
      </c>
      <c r="B443" s="110" t="s">
        <v>952</v>
      </c>
      <c r="C443" s="110" t="s">
        <v>510</v>
      </c>
      <c r="D443" s="110">
        <v>2</v>
      </c>
      <c r="E443" s="110">
        <v>0</v>
      </c>
      <c r="F443" s="110">
        <v>2015</v>
      </c>
      <c r="G443" s="111">
        <v>158.1525</v>
      </c>
      <c r="H443" s="111">
        <v>13.6264</v>
      </c>
      <c r="I443" s="111">
        <v>2.2610000000000001</v>
      </c>
      <c r="J443" s="109">
        <v>2015</v>
      </c>
      <c r="K443" s="112">
        <v>11095</v>
      </c>
      <c r="L443" s="111">
        <v>2.847</v>
      </c>
      <c r="M443" s="109">
        <v>2014</v>
      </c>
      <c r="N443" s="112">
        <v>2539</v>
      </c>
      <c r="O443" s="111">
        <v>7.1379000000000001</v>
      </c>
      <c r="P443" s="109">
        <v>2016</v>
      </c>
      <c r="Q443" s="112">
        <v>6958</v>
      </c>
      <c r="R443" s="111">
        <v>158.10640000000001</v>
      </c>
      <c r="S443" s="111">
        <v>12.5465</v>
      </c>
      <c r="T443" s="111">
        <v>1.8358000000000001</v>
      </c>
      <c r="U443" s="112">
        <v>11500</v>
      </c>
      <c r="V443" s="111">
        <v>2.2864</v>
      </c>
      <c r="W443" s="112">
        <v>2248</v>
      </c>
      <c r="X443" s="111">
        <v>6.9980000000000002</v>
      </c>
      <c r="Y443" s="112">
        <v>6892</v>
      </c>
      <c r="Z443" s="111">
        <v>158.10509999999999</v>
      </c>
      <c r="AA443" s="111">
        <v>12.220700000000001</v>
      </c>
      <c r="AB443" s="111">
        <v>1.7244999999999999</v>
      </c>
      <c r="AC443" s="112">
        <v>11709</v>
      </c>
      <c r="AD443" s="111">
        <v>1.9005000000000001</v>
      </c>
      <c r="AE443" s="112">
        <v>2045</v>
      </c>
      <c r="AF443" s="111">
        <v>6.97</v>
      </c>
      <c r="AG443" s="112">
        <v>6408</v>
      </c>
    </row>
    <row r="444" spans="1:33" x14ac:dyDescent="0.2">
      <c r="A444">
        <v>59740400</v>
      </c>
      <c r="B444" s="110" t="s">
        <v>953</v>
      </c>
      <c r="C444" s="110" t="s">
        <v>510</v>
      </c>
      <c r="D444" s="110">
        <v>3</v>
      </c>
      <c r="E444" s="110">
        <v>0</v>
      </c>
      <c r="F444" s="110">
        <v>2015</v>
      </c>
      <c r="G444" s="111">
        <v>85.812399999999997</v>
      </c>
      <c r="H444" s="111">
        <v>23.8218</v>
      </c>
      <c r="I444" s="111">
        <v>6.8682999999999996</v>
      </c>
      <c r="J444" s="109">
        <v>2015</v>
      </c>
      <c r="K444" s="112">
        <v>47974</v>
      </c>
      <c r="L444" s="111">
        <v>4.0076999999999998</v>
      </c>
      <c r="M444" s="109">
        <v>2014</v>
      </c>
      <c r="N444" s="112">
        <v>21108</v>
      </c>
      <c r="O444" s="111">
        <v>7.9211999999999998</v>
      </c>
      <c r="P444" s="109">
        <v>2016</v>
      </c>
      <c r="Q444" s="112">
        <v>27137</v>
      </c>
      <c r="R444" s="111">
        <v>85.8108</v>
      </c>
      <c r="S444" s="111">
        <v>22.317399999999999</v>
      </c>
      <c r="T444" s="111">
        <v>5.8815999999999997</v>
      </c>
      <c r="U444" s="112">
        <v>48520</v>
      </c>
      <c r="V444" s="111">
        <v>3.9963000000000002</v>
      </c>
      <c r="W444" s="112">
        <v>19657</v>
      </c>
      <c r="X444" s="111">
        <v>7.431</v>
      </c>
      <c r="Y444" s="112">
        <v>25059</v>
      </c>
      <c r="Z444" s="111">
        <v>85.810500000000005</v>
      </c>
      <c r="AA444" s="111">
        <v>21.790700000000001</v>
      </c>
      <c r="AB444" s="111">
        <v>5.7203999999999997</v>
      </c>
      <c r="AC444" s="112">
        <v>47730</v>
      </c>
      <c r="AD444" s="111">
        <v>3.8155999999999999</v>
      </c>
      <c r="AE444" s="112">
        <v>19803</v>
      </c>
      <c r="AF444" s="111">
        <v>7.3853999999999997</v>
      </c>
      <c r="AG444" s="112">
        <v>23114</v>
      </c>
    </row>
    <row r="445" spans="1:33" x14ac:dyDescent="0.2">
      <c r="A445">
        <v>59740440</v>
      </c>
      <c r="B445" s="110" t="s">
        <v>954</v>
      </c>
      <c r="C445" s="110" t="s">
        <v>510</v>
      </c>
      <c r="D445" s="110">
        <v>3</v>
      </c>
      <c r="E445" s="110">
        <v>0</v>
      </c>
      <c r="F445" s="110">
        <v>2015</v>
      </c>
      <c r="G445" s="111">
        <v>158.0274</v>
      </c>
      <c r="H445" s="111">
        <v>18.347899999999999</v>
      </c>
      <c r="I445" s="111">
        <v>5.5387000000000004</v>
      </c>
      <c r="J445" s="109">
        <v>2015</v>
      </c>
      <c r="K445" s="112">
        <v>25407</v>
      </c>
      <c r="L445" s="111">
        <v>2.9093</v>
      </c>
      <c r="M445" s="109">
        <v>2014</v>
      </c>
      <c r="N445" s="112">
        <v>9555</v>
      </c>
      <c r="O445" s="111">
        <v>6.5808</v>
      </c>
      <c r="P445" s="109">
        <v>2016</v>
      </c>
      <c r="Q445" s="112">
        <v>16664</v>
      </c>
      <c r="R445" s="111">
        <v>157.90620000000001</v>
      </c>
      <c r="S445" s="111">
        <v>17.2469</v>
      </c>
      <c r="T445" s="111">
        <v>4.9253999999999998</v>
      </c>
      <c r="U445" s="112">
        <v>29028</v>
      </c>
      <c r="V445" s="111">
        <v>2.4584999999999999</v>
      </c>
      <c r="W445" s="112">
        <v>9414</v>
      </c>
      <c r="X445" s="111">
        <v>6.4154</v>
      </c>
      <c r="Y445" s="112">
        <v>16313</v>
      </c>
      <c r="Z445" s="111">
        <v>157.90199999999999</v>
      </c>
      <c r="AA445" s="111">
        <v>16.270199999999999</v>
      </c>
      <c r="AB445" s="111">
        <v>4.6475999999999997</v>
      </c>
      <c r="AC445" s="112">
        <v>29566</v>
      </c>
      <c r="AD445" s="111">
        <v>2.1781999999999999</v>
      </c>
      <c r="AE445" s="112">
        <v>9744</v>
      </c>
      <c r="AF445" s="111">
        <v>6.3418999999999999</v>
      </c>
      <c r="AG445" s="112">
        <v>15328</v>
      </c>
    </row>
    <row r="446" spans="1:33" x14ac:dyDescent="0.2">
      <c r="A446">
        <v>59740480</v>
      </c>
      <c r="B446" s="110" t="s">
        <v>648</v>
      </c>
      <c r="C446" s="110" t="s">
        <v>510</v>
      </c>
      <c r="D446" s="110">
        <v>2</v>
      </c>
      <c r="E446" s="110">
        <v>0</v>
      </c>
      <c r="F446" s="110">
        <v>2015</v>
      </c>
      <c r="G446" s="111">
        <v>85.622600000000006</v>
      </c>
      <c r="H446" s="111">
        <v>10.614599999999999</v>
      </c>
      <c r="I446" s="111">
        <v>2.8096000000000001</v>
      </c>
      <c r="J446" s="109">
        <v>2015</v>
      </c>
      <c r="K446" s="112">
        <v>12140</v>
      </c>
      <c r="L446" s="111">
        <v>2.0070000000000001</v>
      </c>
      <c r="M446" s="109">
        <v>2014</v>
      </c>
      <c r="N446" s="112">
        <v>1185</v>
      </c>
      <c r="O446" s="111">
        <v>4.5334000000000003</v>
      </c>
      <c r="P446" s="109">
        <v>2016</v>
      </c>
      <c r="Q446" s="112">
        <v>7897</v>
      </c>
      <c r="R446" s="111">
        <v>85.596599999999995</v>
      </c>
      <c r="S446" s="111">
        <v>9.6867999999999999</v>
      </c>
      <c r="T446" s="111">
        <v>2.1977000000000002</v>
      </c>
      <c r="U446" s="112">
        <v>12787</v>
      </c>
      <c r="V446" s="111">
        <v>1.9418</v>
      </c>
      <c r="W446" s="112">
        <v>920</v>
      </c>
      <c r="X446" s="111">
        <v>4.2990000000000004</v>
      </c>
      <c r="Y446" s="112">
        <v>7313</v>
      </c>
      <c r="Z446" s="111">
        <v>85.595399999999998</v>
      </c>
      <c r="AA446" s="111">
        <v>9.3869000000000007</v>
      </c>
      <c r="AB446" s="111">
        <v>1.9912000000000001</v>
      </c>
      <c r="AC446" s="112">
        <v>11563</v>
      </c>
      <c r="AD446" s="111">
        <v>1.8836999999999999</v>
      </c>
      <c r="AE446" s="112">
        <v>899</v>
      </c>
      <c r="AF446" s="111">
        <v>4.2962999999999996</v>
      </c>
      <c r="AG446" s="112">
        <v>6340</v>
      </c>
    </row>
    <row r="447" spans="1:33" x14ac:dyDescent="0.2">
      <c r="A447">
        <v>59740520</v>
      </c>
      <c r="B447" s="110" t="s">
        <v>955</v>
      </c>
      <c r="C447" s="110" t="s">
        <v>510</v>
      </c>
      <c r="D447" s="110">
        <v>3</v>
      </c>
      <c r="E447" s="110">
        <v>0</v>
      </c>
      <c r="F447" s="110">
        <v>2015</v>
      </c>
      <c r="G447" s="111">
        <v>76.352800000000002</v>
      </c>
      <c r="H447" s="111">
        <v>18.356000000000002</v>
      </c>
      <c r="I447" s="111">
        <v>4.4149000000000003</v>
      </c>
      <c r="J447" s="109">
        <v>2015</v>
      </c>
      <c r="K447" s="112">
        <v>30638</v>
      </c>
      <c r="L447" s="111">
        <v>3.9039999999999999</v>
      </c>
      <c r="M447" s="109">
        <v>2014</v>
      </c>
      <c r="N447" s="112">
        <v>9418</v>
      </c>
      <c r="O447" s="111">
        <v>6.5602</v>
      </c>
      <c r="P447" s="109">
        <v>2016</v>
      </c>
      <c r="Q447" s="112">
        <v>17138</v>
      </c>
      <c r="R447" s="111">
        <v>76.349000000000004</v>
      </c>
      <c r="S447" s="111">
        <v>16.985499999999998</v>
      </c>
      <c r="T447" s="111">
        <v>3.6373000000000002</v>
      </c>
      <c r="U447" s="112">
        <v>31623</v>
      </c>
      <c r="V447" s="111">
        <v>3.0312999999999999</v>
      </c>
      <c r="W447" s="112">
        <v>9665</v>
      </c>
      <c r="X447" s="111">
        <v>6.218</v>
      </c>
      <c r="Y447" s="112">
        <v>15342</v>
      </c>
      <c r="Z447" s="111">
        <v>76.343699999999998</v>
      </c>
      <c r="AA447" s="111">
        <v>15.205299999999999</v>
      </c>
      <c r="AB447" s="111">
        <v>3.4496000000000002</v>
      </c>
      <c r="AC447" s="112">
        <v>30533</v>
      </c>
      <c r="AD447" s="111">
        <v>2.5102000000000002</v>
      </c>
      <c r="AE447" s="112">
        <v>8703</v>
      </c>
      <c r="AF447" s="111">
        <v>6.0990000000000002</v>
      </c>
      <c r="AG447" s="112">
        <v>14088</v>
      </c>
    </row>
    <row r="448" spans="1:33" x14ac:dyDescent="0.2">
      <c r="A448">
        <v>59740560</v>
      </c>
      <c r="B448" s="110" t="s">
        <v>649</v>
      </c>
      <c r="C448" s="110" t="s">
        <v>510</v>
      </c>
      <c r="D448" s="110">
        <v>2</v>
      </c>
      <c r="E448" s="110">
        <v>0</v>
      </c>
      <c r="F448" s="110">
        <v>2015</v>
      </c>
      <c r="G448" s="111">
        <v>25.239699999999999</v>
      </c>
      <c r="H448" s="111">
        <v>6.5778999999999996</v>
      </c>
      <c r="I448" s="111">
        <v>1.9845999999999999</v>
      </c>
      <c r="J448" s="109">
        <v>2015</v>
      </c>
      <c r="K448" s="112">
        <v>12745</v>
      </c>
      <c r="L448" s="111">
        <v>1.8107</v>
      </c>
      <c r="M448" s="109">
        <v>2014</v>
      </c>
      <c r="N448" s="112">
        <v>4278</v>
      </c>
      <c r="O448" s="111">
        <v>1.6122000000000001</v>
      </c>
      <c r="P448" s="109">
        <v>2016</v>
      </c>
      <c r="Q448" s="112">
        <v>6759</v>
      </c>
      <c r="R448" s="111">
        <v>25.201899999999998</v>
      </c>
      <c r="S448" s="111">
        <v>6.2488000000000001</v>
      </c>
      <c r="T448" s="111">
        <v>1.7771999999999999</v>
      </c>
      <c r="U448" s="112">
        <v>12695</v>
      </c>
      <c r="V448" s="111">
        <v>1.6685000000000001</v>
      </c>
      <c r="W448" s="112">
        <v>3978</v>
      </c>
      <c r="X448" s="111">
        <v>1.5543</v>
      </c>
      <c r="Y448" s="112">
        <v>6531</v>
      </c>
      <c r="Z448" s="111">
        <v>25.201799999999999</v>
      </c>
      <c r="AA448" s="111">
        <v>6.0308000000000002</v>
      </c>
      <c r="AB448" s="111">
        <v>1.7</v>
      </c>
      <c r="AC448" s="112">
        <v>12495</v>
      </c>
      <c r="AD448" s="111">
        <v>1.6329</v>
      </c>
      <c r="AE448" s="112">
        <v>3834</v>
      </c>
      <c r="AF448" s="111">
        <v>1.5265</v>
      </c>
      <c r="AG448" s="112">
        <v>6032</v>
      </c>
    </row>
    <row r="449" spans="1:33" x14ac:dyDescent="0.2">
      <c r="A449">
        <v>59780000</v>
      </c>
      <c r="B449" s="110" t="s">
        <v>650</v>
      </c>
      <c r="C449" s="110" t="s">
        <v>700</v>
      </c>
      <c r="D449" s="110">
        <v>0</v>
      </c>
      <c r="E449" s="110">
        <v>4</v>
      </c>
      <c r="F449" s="110">
        <v>2015</v>
      </c>
      <c r="G449" s="111">
        <v>543.20899999999995</v>
      </c>
      <c r="H449" s="111">
        <v>173.93219999999999</v>
      </c>
      <c r="I449" s="111">
        <v>55.0364</v>
      </c>
      <c r="J449" s="109">
        <v>2015</v>
      </c>
      <c r="K449" s="112">
        <v>396035</v>
      </c>
      <c r="L449" s="111">
        <v>32.184699999999999</v>
      </c>
      <c r="M449" s="109">
        <v>2014</v>
      </c>
      <c r="N449" s="112">
        <v>116287</v>
      </c>
      <c r="O449" s="111">
        <v>46.748399999999997</v>
      </c>
      <c r="P449" s="109">
        <v>2016</v>
      </c>
      <c r="Q449" s="112">
        <v>226313</v>
      </c>
      <c r="R449" s="111">
        <v>542.6155</v>
      </c>
      <c r="S449" s="111">
        <v>158.1738</v>
      </c>
      <c r="T449" s="111">
        <v>50.104399999999998</v>
      </c>
      <c r="U449" s="112">
        <v>431740</v>
      </c>
      <c r="V449" s="111">
        <v>30.407399999999999</v>
      </c>
      <c r="W449" s="112">
        <v>101235</v>
      </c>
      <c r="X449" s="111">
        <v>44.118899999999996</v>
      </c>
      <c r="Y449" s="112">
        <v>214264</v>
      </c>
      <c r="Z449" s="111">
        <v>542.64120000000003</v>
      </c>
      <c r="AA449" s="111">
        <v>152.9787</v>
      </c>
      <c r="AB449" s="111">
        <v>47.971400000000003</v>
      </c>
      <c r="AC449" s="112">
        <v>422662</v>
      </c>
      <c r="AD449" s="111">
        <v>28.753900000000002</v>
      </c>
      <c r="AE449" s="112">
        <v>102603</v>
      </c>
      <c r="AF449" s="111">
        <v>43.345799999999997</v>
      </c>
      <c r="AG449" s="112">
        <v>203130</v>
      </c>
    </row>
    <row r="450" spans="1:33" x14ac:dyDescent="0.2">
      <c r="A450">
        <v>59780040</v>
      </c>
      <c r="B450" s="110" t="s">
        <v>956</v>
      </c>
      <c r="C450" s="110" t="s">
        <v>512</v>
      </c>
      <c r="D450" s="110">
        <v>3</v>
      </c>
      <c r="E450" s="110">
        <v>0</v>
      </c>
      <c r="F450" s="110">
        <v>2015</v>
      </c>
      <c r="G450" s="111">
        <v>44.901200000000003</v>
      </c>
      <c r="H450" s="111">
        <v>21.0243</v>
      </c>
      <c r="I450" s="111">
        <v>6.6477000000000004</v>
      </c>
      <c r="J450" s="109">
        <v>2015</v>
      </c>
      <c r="K450" s="112">
        <v>47803</v>
      </c>
      <c r="L450" s="111">
        <v>4.1280000000000001</v>
      </c>
      <c r="M450" s="109">
        <v>2014</v>
      </c>
      <c r="N450" s="112">
        <v>9382</v>
      </c>
      <c r="O450" s="111">
        <v>4.2885999999999997</v>
      </c>
      <c r="P450" s="109">
        <v>2016</v>
      </c>
      <c r="Q450" s="112">
        <v>26580</v>
      </c>
      <c r="R450" s="111">
        <v>44.8279</v>
      </c>
      <c r="S450" s="111">
        <v>19.439800000000002</v>
      </c>
      <c r="T450" s="111">
        <v>6.0727000000000002</v>
      </c>
      <c r="U450" s="112">
        <v>52905</v>
      </c>
      <c r="V450" s="111">
        <v>5.5111999999999997</v>
      </c>
      <c r="W450" s="112">
        <v>8432</v>
      </c>
      <c r="X450" s="111">
        <v>3.7886000000000002</v>
      </c>
      <c r="Y450" s="112">
        <v>25264</v>
      </c>
      <c r="Z450" s="111">
        <v>44.786900000000003</v>
      </c>
      <c r="AA450" s="111">
        <v>18.922899999999998</v>
      </c>
      <c r="AB450" s="111">
        <v>5.7237999999999998</v>
      </c>
      <c r="AC450" s="112">
        <v>51838</v>
      </c>
      <c r="AD450" s="111">
        <v>5.2035</v>
      </c>
      <c r="AE450" s="112">
        <v>11901</v>
      </c>
      <c r="AF450" s="111">
        <v>3.734</v>
      </c>
      <c r="AG450" s="112">
        <v>23523</v>
      </c>
    </row>
    <row r="451" spans="1:33" x14ac:dyDescent="0.2">
      <c r="A451">
        <v>59780080</v>
      </c>
      <c r="B451" s="110" t="s">
        <v>651</v>
      </c>
      <c r="C451" s="110" t="s">
        <v>512</v>
      </c>
      <c r="D451" s="110">
        <v>2</v>
      </c>
      <c r="E451" s="110">
        <v>0</v>
      </c>
      <c r="F451" s="110">
        <v>2015</v>
      </c>
      <c r="G451" s="111">
        <v>38.043300000000002</v>
      </c>
      <c r="H451" s="111">
        <v>10.2897</v>
      </c>
      <c r="I451" s="111">
        <v>2.9367000000000001</v>
      </c>
      <c r="J451" s="109">
        <v>2015</v>
      </c>
      <c r="K451" s="112">
        <v>18059</v>
      </c>
      <c r="L451" s="111">
        <v>2.7839999999999998</v>
      </c>
      <c r="M451" s="109">
        <v>2014</v>
      </c>
      <c r="N451" s="112">
        <v>7253</v>
      </c>
      <c r="O451" s="111">
        <v>2.93</v>
      </c>
      <c r="P451" s="109">
        <v>2016</v>
      </c>
      <c r="Q451" s="112">
        <v>12137</v>
      </c>
      <c r="R451" s="111">
        <v>38.019300000000001</v>
      </c>
      <c r="S451" s="111">
        <v>8.2347000000000001</v>
      </c>
      <c r="T451" s="111">
        <v>2.6305000000000001</v>
      </c>
      <c r="U451" s="112">
        <v>19384</v>
      </c>
      <c r="V451" s="111">
        <v>1.2537</v>
      </c>
      <c r="W451" s="112">
        <v>2804</v>
      </c>
      <c r="X451" s="111">
        <v>2.4912000000000001</v>
      </c>
      <c r="Y451" s="112">
        <v>9449</v>
      </c>
      <c r="Z451" s="111">
        <v>38.017099999999999</v>
      </c>
      <c r="AA451" s="111">
        <v>7.3798000000000004</v>
      </c>
      <c r="AB451" s="111">
        <v>2.5430000000000001</v>
      </c>
      <c r="AC451" s="112">
        <v>18817</v>
      </c>
      <c r="AD451" s="111">
        <v>0.98550000000000004</v>
      </c>
      <c r="AE451" s="112">
        <v>2319</v>
      </c>
      <c r="AF451" s="111">
        <v>2.2837000000000001</v>
      </c>
      <c r="AG451" s="112">
        <v>8721</v>
      </c>
    </row>
    <row r="452" spans="1:33" x14ac:dyDescent="0.2">
      <c r="A452">
        <v>59780120</v>
      </c>
      <c r="B452" s="110" t="s">
        <v>957</v>
      </c>
      <c r="C452" s="110" t="s">
        <v>512</v>
      </c>
      <c r="D452" s="110">
        <v>2</v>
      </c>
      <c r="E452" s="110">
        <v>0</v>
      </c>
      <c r="F452" s="110">
        <v>2015</v>
      </c>
      <c r="G452" s="111">
        <v>56.227200000000003</v>
      </c>
      <c r="H452" s="111">
        <v>13.1153</v>
      </c>
      <c r="I452" s="111">
        <v>3.8328000000000002</v>
      </c>
      <c r="J452" s="109">
        <v>2015</v>
      </c>
      <c r="K452" s="112">
        <v>20961</v>
      </c>
      <c r="L452" s="111">
        <v>2.9639000000000002</v>
      </c>
      <c r="M452" s="109">
        <v>2014</v>
      </c>
      <c r="N452" s="112">
        <v>3828</v>
      </c>
      <c r="O452" s="111">
        <v>3.4830999999999999</v>
      </c>
      <c r="P452" s="109">
        <v>2016</v>
      </c>
      <c r="Q452" s="112">
        <v>13215</v>
      </c>
      <c r="R452" s="111">
        <v>56.2121</v>
      </c>
      <c r="S452" s="111">
        <v>11.9352</v>
      </c>
      <c r="T452" s="111">
        <v>3.3462999999999998</v>
      </c>
      <c r="U452" s="112">
        <v>22995</v>
      </c>
      <c r="V452" s="111">
        <v>2.7383999999999999</v>
      </c>
      <c r="W452" s="112">
        <v>3900</v>
      </c>
      <c r="X452" s="111">
        <v>3.4321000000000002</v>
      </c>
      <c r="Y452" s="112">
        <v>12458</v>
      </c>
      <c r="Z452" s="111">
        <v>56.2121</v>
      </c>
      <c r="AA452" s="111">
        <v>11.6524</v>
      </c>
      <c r="AB452" s="111">
        <v>3.1284000000000001</v>
      </c>
      <c r="AC452" s="112">
        <v>22145</v>
      </c>
      <c r="AD452" s="111">
        <v>2.6892</v>
      </c>
      <c r="AE452" s="112">
        <v>4098</v>
      </c>
      <c r="AF452" s="111">
        <v>3.4586999999999999</v>
      </c>
      <c r="AG452" s="112">
        <v>11590</v>
      </c>
    </row>
    <row r="453" spans="1:33" x14ac:dyDescent="0.2">
      <c r="A453">
        <v>59780160</v>
      </c>
      <c r="B453" s="110" t="s">
        <v>652</v>
      </c>
      <c r="C453" s="110" t="s">
        <v>512</v>
      </c>
      <c r="D453" s="110">
        <v>2</v>
      </c>
      <c r="E453" s="110">
        <v>0</v>
      </c>
      <c r="F453" s="110">
        <v>2015</v>
      </c>
      <c r="G453" s="111">
        <v>22.360299999999999</v>
      </c>
      <c r="H453" s="111">
        <v>9.9382999999999999</v>
      </c>
      <c r="I453" s="111">
        <v>2.4117000000000002</v>
      </c>
      <c r="J453" s="109">
        <v>2015</v>
      </c>
      <c r="K453" s="112">
        <v>17085</v>
      </c>
      <c r="L453" s="111">
        <v>1.385</v>
      </c>
      <c r="M453" s="109">
        <v>2014</v>
      </c>
      <c r="N453" s="112">
        <v>9964</v>
      </c>
      <c r="O453" s="111">
        <v>2.4823</v>
      </c>
      <c r="P453" s="109">
        <v>2016</v>
      </c>
      <c r="Q453" s="112">
        <v>11173</v>
      </c>
      <c r="R453" s="111">
        <v>22.360600000000002</v>
      </c>
      <c r="S453" s="111">
        <v>7.2001999999999997</v>
      </c>
      <c r="T453" s="111">
        <v>2.2033</v>
      </c>
      <c r="U453" s="112">
        <v>17600</v>
      </c>
      <c r="V453" s="111">
        <v>1.2567999999999999</v>
      </c>
      <c r="W453" s="112">
        <v>3887</v>
      </c>
      <c r="X453" s="111">
        <v>2.3914</v>
      </c>
      <c r="Y453" s="112">
        <v>9815</v>
      </c>
      <c r="Z453" s="111">
        <v>22.360600000000002</v>
      </c>
      <c r="AA453" s="111">
        <v>6.9195000000000002</v>
      </c>
      <c r="AB453" s="111">
        <v>2.1019000000000001</v>
      </c>
      <c r="AC453" s="112">
        <v>17414</v>
      </c>
      <c r="AD453" s="111">
        <v>1.2329000000000001</v>
      </c>
      <c r="AE453" s="112">
        <v>3961</v>
      </c>
      <c r="AF453" s="111">
        <v>2.3868999999999998</v>
      </c>
      <c r="AG453" s="112">
        <v>9413</v>
      </c>
    </row>
    <row r="454" spans="1:33" x14ac:dyDescent="0.2">
      <c r="A454">
        <v>59780200</v>
      </c>
      <c r="B454" s="110" t="s">
        <v>958</v>
      </c>
      <c r="C454" s="110" t="s">
        <v>512</v>
      </c>
      <c r="D454" s="110">
        <v>3</v>
      </c>
      <c r="E454" s="110">
        <v>0</v>
      </c>
      <c r="F454" s="110">
        <v>2015</v>
      </c>
      <c r="G454" s="111">
        <v>40.952800000000003</v>
      </c>
      <c r="H454" s="111">
        <v>16.959700000000002</v>
      </c>
      <c r="I454" s="111">
        <v>5.8776999999999999</v>
      </c>
      <c r="J454" s="109">
        <v>2015</v>
      </c>
      <c r="K454" s="112">
        <v>43868</v>
      </c>
      <c r="L454" s="111">
        <v>2.5028999999999999</v>
      </c>
      <c r="M454" s="109">
        <v>2014</v>
      </c>
      <c r="N454" s="112">
        <v>10513</v>
      </c>
      <c r="O454" s="111">
        <v>5.1031000000000004</v>
      </c>
      <c r="P454" s="109">
        <v>2016</v>
      </c>
      <c r="Q454" s="112">
        <v>24113</v>
      </c>
      <c r="R454" s="111">
        <v>40.932000000000002</v>
      </c>
      <c r="S454" s="111">
        <v>16.0014</v>
      </c>
      <c r="T454" s="111">
        <v>5.4598000000000004</v>
      </c>
      <c r="U454" s="112">
        <v>46565</v>
      </c>
      <c r="V454" s="111">
        <v>2.3203</v>
      </c>
      <c r="W454" s="112">
        <v>11230</v>
      </c>
      <c r="X454" s="111">
        <v>4.6944999999999997</v>
      </c>
      <c r="Y454" s="112">
        <v>23944</v>
      </c>
      <c r="Z454" s="111">
        <v>40.931699999999999</v>
      </c>
      <c r="AA454" s="111">
        <v>15.646699999999999</v>
      </c>
      <c r="AB454" s="111">
        <v>5.2637</v>
      </c>
      <c r="AC454" s="112">
        <v>46977</v>
      </c>
      <c r="AD454" s="111">
        <v>2.1937000000000002</v>
      </c>
      <c r="AE454" s="112">
        <v>11282</v>
      </c>
      <c r="AF454" s="111">
        <v>4.6210000000000004</v>
      </c>
      <c r="AG454" s="112">
        <v>23250</v>
      </c>
    </row>
    <row r="455" spans="1:33" x14ac:dyDescent="0.2">
      <c r="A455">
        <v>59780240</v>
      </c>
      <c r="B455" s="110" t="s">
        <v>959</v>
      </c>
      <c r="C455" s="110" t="s">
        <v>508</v>
      </c>
      <c r="D455" s="110">
        <v>4</v>
      </c>
      <c r="E455" s="110">
        <v>0</v>
      </c>
      <c r="F455" s="110">
        <v>2015</v>
      </c>
      <c r="G455" s="111">
        <v>59.3919</v>
      </c>
      <c r="H455" s="111">
        <v>29.012</v>
      </c>
      <c r="I455" s="111">
        <v>9.7913999999999994</v>
      </c>
      <c r="J455" s="109">
        <v>2015</v>
      </c>
      <c r="K455" s="112">
        <v>85867</v>
      </c>
      <c r="L455" s="111">
        <v>5.0273000000000003</v>
      </c>
      <c r="M455" s="109">
        <v>2014</v>
      </c>
      <c r="N455" s="112">
        <v>21867</v>
      </c>
      <c r="O455" s="111">
        <v>6.3442999999999996</v>
      </c>
      <c r="P455" s="109">
        <v>2016</v>
      </c>
      <c r="Q455" s="112">
        <v>44024</v>
      </c>
      <c r="R455" s="111">
        <v>59.172899999999998</v>
      </c>
      <c r="S455" s="111">
        <v>27.1251</v>
      </c>
      <c r="T455" s="111">
        <v>9.1632999999999996</v>
      </c>
      <c r="U455" s="112">
        <v>92017</v>
      </c>
      <c r="V455" s="111">
        <v>5.7195999999999998</v>
      </c>
      <c r="W455" s="112">
        <v>20285</v>
      </c>
      <c r="X455" s="111">
        <v>5.8876999999999997</v>
      </c>
      <c r="Y455" s="112">
        <v>42659</v>
      </c>
      <c r="Z455" s="111">
        <v>59.140900000000002</v>
      </c>
      <c r="AA455" s="111">
        <v>26.3551</v>
      </c>
      <c r="AB455" s="111">
        <v>8.8808000000000007</v>
      </c>
      <c r="AC455" s="112">
        <v>91592</v>
      </c>
      <c r="AD455" s="111">
        <v>5.5334000000000003</v>
      </c>
      <c r="AE455" s="112">
        <v>20376</v>
      </c>
      <c r="AF455" s="111">
        <v>5.7954999999999997</v>
      </c>
      <c r="AG455" s="112">
        <v>40741</v>
      </c>
    </row>
    <row r="456" spans="1:33" x14ac:dyDescent="0.2">
      <c r="A456">
        <v>59780280</v>
      </c>
      <c r="B456" s="110" t="s">
        <v>960</v>
      </c>
      <c r="C456" s="110" t="s">
        <v>512</v>
      </c>
      <c r="D456" s="110">
        <v>3</v>
      </c>
      <c r="E456" s="110">
        <v>0</v>
      </c>
      <c r="F456" s="110">
        <v>2015</v>
      </c>
      <c r="G456" s="111">
        <v>56.225499999999997</v>
      </c>
      <c r="H456" s="111">
        <v>18.688199999999998</v>
      </c>
      <c r="I456" s="111">
        <v>6.4016999999999999</v>
      </c>
      <c r="J456" s="109">
        <v>2015</v>
      </c>
      <c r="K456" s="112">
        <v>46723</v>
      </c>
      <c r="L456" s="111">
        <v>3.2684000000000002</v>
      </c>
      <c r="M456" s="109">
        <v>2014</v>
      </c>
      <c r="N456" s="112">
        <v>13222</v>
      </c>
      <c r="O456" s="111">
        <v>5.8349000000000002</v>
      </c>
      <c r="P456" s="109">
        <v>2016</v>
      </c>
      <c r="Q456" s="112">
        <v>27223</v>
      </c>
      <c r="R456" s="111">
        <v>56.198099999999997</v>
      </c>
      <c r="S456" s="111">
        <v>17.567299999999999</v>
      </c>
      <c r="T456" s="111">
        <v>5.9505999999999997</v>
      </c>
      <c r="U456" s="112">
        <v>50834</v>
      </c>
      <c r="V456" s="111">
        <v>3.0760000000000001</v>
      </c>
      <c r="W456" s="112">
        <v>13706</v>
      </c>
      <c r="X456" s="111">
        <v>5.6798999999999999</v>
      </c>
      <c r="Y456" s="112">
        <v>26894</v>
      </c>
      <c r="Z456" s="111">
        <v>56.197000000000003</v>
      </c>
      <c r="AA456" s="111">
        <v>17.308499999999999</v>
      </c>
      <c r="AB456" s="111">
        <v>5.7564000000000002</v>
      </c>
      <c r="AC456" s="112">
        <v>50734</v>
      </c>
      <c r="AD456" s="111">
        <v>2.9394</v>
      </c>
      <c r="AE456" s="112">
        <v>13362</v>
      </c>
      <c r="AF456" s="111">
        <v>5.6870000000000003</v>
      </c>
      <c r="AG456" s="112">
        <v>25773</v>
      </c>
    </row>
    <row r="457" spans="1:33" x14ac:dyDescent="0.2">
      <c r="A457">
        <v>59780320</v>
      </c>
      <c r="B457" s="110" t="s">
        <v>961</v>
      </c>
      <c r="C457" s="110" t="s">
        <v>512</v>
      </c>
      <c r="D457" s="110">
        <v>3</v>
      </c>
      <c r="E457" s="110">
        <v>0</v>
      </c>
      <c r="F457" s="110">
        <v>2015</v>
      </c>
      <c r="G457" s="111">
        <v>60.410200000000003</v>
      </c>
      <c r="H457" s="111">
        <v>12.0085</v>
      </c>
      <c r="I457" s="111">
        <v>4.2750000000000004</v>
      </c>
      <c r="J457" s="109">
        <v>2015</v>
      </c>
      <c r="K457" s="112">
        <v>26603</v>
      </c>
      <c r="L457" s="111">
        <v>1.9658</v>
      </c>
      <c r="M457" s="109">
        <v>2014</v>
      </c>
      <c r="N457" s="112">
        <v>4494</v>
      </c>
      <c r="O457" s="111">
        <v>3.0663999999999998</v>
      </c>
      <c r="P457" s="109">
        <v>2016</v>
      </c>
      <c r="Q457" s="112">
        <v>15543</v>
      </c>
      <c r="R457" s="111">
        <v>60.334200000000003</v>
      </c>
      <c r="S457" s="111">
        <v>10.999499999999999</v>
      </c>
      <c r="T457" s="111">
        <v>3.7214</v>
      </c>
      <c r="U457" s="112">
        <v>27240</v>
      </c>
      <c r="V457" s="111">
        <v>1.6426000000000001</v>
      </c>
      <c r="W457" s="112">
        <v>3980</v>
      </c>
      <c r="X457" s="111">
        <v>2.944</v>
      </c>
      <c r="Y457" s="112">
        <v>14129</v>
      </c>
      <c r="Z457" s="111">
        <v>60.4084</v>
      </c>
      <c r="AA457" s="111">
        <v>10.070399999999999</v>
      </c>
      <c r="AB457" s="111">
        <v>3.5512000000000001</v>
      </c>
      <c r="AC457" s="112">
        <v>26214</v>
      </c>
      <c r="AD457" s="111">
        <v>1.5589999999999999</v>
      </c>
      <c r="AE457" s="112">
        <v>4020</v>
      </c>
      <c r="AF457" s="111">
        <v>2.6930000000000001</v>
      </c>
      <c r="AG457" s="112">
        <v>13483</v>
      </c>
    </row>
    <row r="458" spans="1:33" x14ac:dyDescent="0.2">
      <c r="A458">
        <v>59780360</v>
      </c>
      <c r="B458" s="110" t="s">
        <v>962</v>
      </c>
      <c r="C458" s="110" t="s">
        <v>512</v>
      </c>
      <c r="D458" s="110">
        <v>3</v>
      </c>
      <c r="E458" s="110">
        <v>0</v>
      </c>
      <c r="F458" s="110">
        <v>2015</v>
      </c>
      <c r="G458" s="111">
        <v>88.561400000000006</v>
      </c>
      <c r="H458" s="111">
        <v>26.2364</v>
      </c>
      <c r="I458" s="111">
        <v>8.3063000000000002</v>
      </c>
      <c r="J458" s="109">
        <v>2015</v>
      </c>
      <c r="K458" s="112">
        <v>59111</v>
      </c>
      <c r="L458" s="111">
        <v>4.7023000000000001</v>
      </c>
      <c r="M458" s="109">
        <v>2014</v>
      </c>
      <c r="N458" s="112">
        <v>25550</v>
      </c>
      <c r="O458" s="111">
        <v>8.3251000000000008</v>
      </c>
      <c r="P458" s="109">
        <v>2016</v>
      </c>
      <c r="Q458" s="112">
        <v>34386</v>
      </c>
      <c r="R458" s="111">
        <v>88.526300000000006</v>
      </c>
      <c r="S458" s="111">
        <v>24.801100000000002</v>
      </c>
      <c r="T458" s="111">
        <v>7.5006000000000004</v>
      </c>
      <c r="U458" s="112">
        <v>71375</v>
      </c>
      <c r="V458" s="111">
        <v>4.1013000000000002</v>
      </c>
      <c r="W458" s="112">
        <v>24196</v>
      </c>
      <c r="X458" s="111">
        <v>8.2106999999999992</v>
      </c>
      <c r="Y458" s="112">
        <v>33166</v>
      </c>
      <c r="Z458" s="111">
        <v>88.525400000000005</v>
      </c>
      <c r="AA458" s="111">
        <v>24.342500000000001</v>
      </c>
      <c r="AB458" s="111">
        <v>7.1745000000000001</v>
      </c>
      <c r="AC458" s="112">
        <v>66475</v>
      </c>
      <c r="AD458" s="111">
        <v>3.855</v>
      </c>
      <c r="AE458" s="112">
        <v>22762</v>
      </c>
      <c r="AF458" s="111">
        <v>8.1610999999999994</v>
      </c>
      <c r="AG458" s="112">
        <v>31114</v>
      </c>
    </row>
    <row r="459" spans="1:33" x14ac:dyDescent="0.2">
      <c r="A459">
        <v>59780400</v>
      </c>
      <c r="B459" s="110" t="s">
        <v>963</v>
      </c>
      <c r="C459" s="110" t="s">
        <v>512</v>
      </c>
      <c r="D459" s="110">
        <v>3</v>
      </c>
      <c r="E459" s="110">
        <v>0</v>
      </c>
      <c r="F459" s="110">
        <v>2015</v>
      </c>
      <c r="G459" s="111">
        <v>76.135199999999998</v>
      </c>
      <c r="H459" s="111">
        <v>16.659800000000001</v>
      </c>
      <c r="I459" s="111">
        <v>4.5553999999999997</v>
      </c>
      <c r="J459" s="109">
        <v>2015</v>
      </c>
      <c r="K459" s="112">
        <v>29955</v>
      </c>
      <c r="L459" s="111">
        <v>3.4571000000000001</v>
      </c>
      <c r="M459" s="109">
        <v>2014</v>
      </c>
      <c r="N459" s="112">
        <v>10214</v>
      </c>
      <c r="O459" s="111">
        <v>4.8906000000000001</v>
      </c>
      <c r="P459" s="109">
        <v>2016</v>
      </c>
      <c r="Q459" s="112">
        <v>17919</v>
      </c>
      <c r="R459" s="111">
        <v>76.0321</v>
      </c>
      <c r="S459" s="111">
        <v>14.8695</v>
      </c>
      <c r="T459" s="111">
        <v>4.0559000000000003</v>
      </c>
      <c r="U459" s="112">
        <v>30825</v>
      </c>
      <c r="V459" s="111">
        <v>2.7875000000000001</v>
      </c>
      <c r="W459" s="112">
        <v>8815</v>
      </c>
      <c r="X459" s="111">
        <v>4.5987999999999998</v>
      </c>
      <c r="Y459" s="112">
        <v>16469</v>
      </c>
      <c r="Z459" s="111">
        <v>76.061099999999996</v>
      </c>
      <c r="AA459" s="111">
        <v>14.3809</v>
      </c>
      <c r="AB459" s="111">
        <v>3.8477000000000001</v>
      </c>
      <c r="AC459" s="112">
        <v>30456</v>
      </c>
      <c r="AD459" s="111">
        <v>2.5623</v>
      </c>
      <c r="AE459" s="112">
        <v>8522</v>
      </c>
      <c r="AF459" s="111">
        <v>4.5248999999999997</v>
      </c>
      <c r="AG459" s="112">
        <v>15401</v>
      </c>
    </row>
  </sheetData>
  <sheetProtection sheet="1" objects="1" scenarios="1"/>
  <sortState ref="A4:AG459">
    <sortCondition ref="A4"/>
  </sortState>
  <pageMargins left="0.78740157499999996" right="0.78740157499999996" top="0.984251969" bottom="0.984251969" header="0.4921259845" footer="0.4921259845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5">
    <pageSetUpPr autoPageBreaks="0" fitToPage="1"/>
  </sheetPr>
  <dimension ref="A1:T187"/>
  <sheetViews>
    <sheetView showGridLines="0" showRowColHeaders="0" showZeros="0" showOutlineSymbols="0" topLeftCell="B1" workbookViewId="0">
      <selection activeCell="S139" sqref="S139"/>
    </sheetView>
  </sheetViews>
  <sheetFormatPr baseColWidth="10" defaultRowHeight="12.75" x14ac:dyDescent="0.2"/>
  <cols>
    <col min="1" max="1" width="0" style="1" hidden="1" customWidth="1"/>
    <col min="2" max="2" width="17.42578125" style="1" customWidth="1"/>
    <col min="3" max="3" width="22.42578125" style="1" customWidth="1"/>
    <col min="4" max="4" width="8.140625" style="1" customWidth="1"/>
    <col min="5" max="6" width="9" style="1" customWidth="1"/>
    <col min="7" max="7" width="8.140625" style="1" customWidth="1"/>
    <col min="8" max="8" width="8.85546875" style="1" customWidth="1"/>
    <col min="9" max="9" width="9" style="1" customWidth="1"/>
    <col min="10" max="10" width="8.7109375" style="1" customWidth="1"/>
    <col min="11" max="11" width="8.28515625" style="1" customWidth="1"/>
    <col min="12" max="12" width="9" style="1" customWidth="1"/>
    <col min="13" max="13" width="8.42578125" style="1" customWidth="1"/>
    <col min="14" max="14" width="8.140625" style="1" customWidth="1"/>
    <col min="15" max="15" width="8.28515625" style="1" customWidth="1"/>
    <col min="16" max="17" width="9" style="1" customWidth="1"/>
    <col min="18" max="18" width="8.42578125" style="1" customWidth="1"/>
    <col min="19" max="16384" width="11.42578125" style="1"/>
  </cols>
  <sheetData>
    <row r="1" spans="1:18" ht="30" x14ac:dyDescent="0.4">
      <c r="B1" s="207" t="str">
        <f ca="1">"Inanspruchnahme von Fläche nach Nutzungsart im Jahr "&amp;YEAR(Auswert0!$F$3)</f>
        <v>Inanspruchnahme von Fläche nach Nutzungsart im Jahr 2015</v>
      </c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118" t="s">
        <v>977</v>
      </c>
    </row>
    <row r="2" spans="1:18" ht="23.25" x14ac:dyDescent="0.3">
      <c r="B2" s="220" t="s">
        <v>118</v>
      </c>
      <c r="C2" s="220"/>
      <c r="D2" s="220"/>
      <c r="E2" s="220"/>
      <c r="F2" s="220"/>
      <c r="G2" s="220"/>
      <c r="H2" s="220"/>
      <c r="I2" s="81" t="str">
        <f>"sowie deren Teilnutzungen seit "&amp;Zuordnungen!$F$5</f>
        <v>sowie deren Teilnutzungen seit 1995</v>
      </c>
      <c r="J2" s="2"/>
      <c r="K2" s="2"/>
      <c r="L2" s="2"/>
      <c r="M2" s="2"/>
      <c r="N2" s="2"/>
      <c r="O2" s="2"/>
      <c r="P2" s="2"/>
      <c r="Q2" s="2"/>
    </row>
    <row r="3" spans="1:18" ht="13.5" thickBot="1" x14ac:dyDescent="0.25"/>
    <row r="4" spans="1:18" ht="14.25" customHeight="1" x14ac:dyDescent="0.2">
      <c r="C4" s="3" t="s">
        <v>62</v>
      </c>
      <c r="D4" s="227" t="s">
        <v>73</v>
      </c>
      <c r="E4" s="221" t="s">
        <v>75</v>
      </c>
      <c r="F4" s="222"/>
      <c r="G4" s="222"/>
      <c r="H4" s="223"/>
      <c r="I4" s="224" t="s">
        <v>76</v>
      </c>
      <c r="J4" s="222"/>
      <c r="K4" s="222"/>
      <c r="L4" s="225"/>
    </row>
    <row r="5" spans="1:18" ht="12.75" customHeight="1" x14ac:dyDescent="0.2">
      <c r="D5" s="228"/>
      <c r="E5" s="231" t="s">
        <v>74</v>
      </c>
      <c r="F5" s="190" t="s">
        <v>71</v>
      </c>
      <c r="G5" s="190" t="str">
        <f>"Veränderung zum Jahr "&amp;Zuordnungen!$F$5</f>
        <v>Veränderung zum Jahr 1995</v>
      </c>
      <c r="H5" s="191"/>
      <c r="I5" s="226" t="s">
        <v>74</v>
      </c>
      <c r="J5" s="190" t="s">
        <v>71</v>
      </c>
      <c r="K5" s="190" t="str">
        <f>"Veränderung zum Jahr "&amp;Zuordnungen!$F$5</f>
        <v>Veränderung zum Jahr 1995</v>
      </c>
      <c r="L5" s="203"/>
    </row>
    <row r="6" spans="1:18" ht="12.75" customHeight="1" x14ac:dyDescent="0.2">
      <c r="C6" s="88"/>
      <c r="D6" s="228"/>
      <c r="E6" s="231"/>
      <c r="F6" s="190"/>
      <c r="G6" s="192"/>
      <c r="H6" s="193"/>
      <c r="I6" s="226"/>
      <c r="J6" s="190"/>
      <c r="K6" s="192"/>
      <c r="L6" s="204"/>
    </row>
    <row r="7" spans="1:18" ht="12.6" customHeight="1" thickBot="1" x14ac:dyDescent="0.25">
      <c r="C7" s="88"/>
      <c r="D7" s="229" t="s">
        <v>114</v>
      </c>
      <c r="E7" s="230"/>
      <c r="F7" s="192"/>
      <c r="G7" s="107" t="s">
        <v>543</v>
      </c>
      <c r="H7" s="86"/>
      <c r="I7" s="4" t="s">
        <v>114</v>
      </c>
      <c r="J7" s="192"/>
      <c r="K7" s="107" t="s">
        <v>543</v>
      </c>
      <c r="L7" s="86"/>
    </row>
    <row r="8" spans="1:18" x14ac:dyDescent="0.2">
      <c r="A8" s="1">
        <v>3</v>
      </c>
      <c r="C8" s="28" t="str">
        <f ca="1">Auswert0!$B$3</f>
        <v>Region Münsterland</v>
      </c>
      <c r="D8" s="42">
        <f ca="1">Auswert0!$G$3</f>
        <v>5951.4724000000006</v>
      </c>
      <c r="E8" s="43">
        <f ca="1">Auswert0!$H$3</f>
        <v>4934.7517000000007</v>
      </c>
      <c r="F8" s="44">
        <f ca="1">Auswert0!$I$3</f>
        <v>0.82916484666886803</v>
      </c>
      <c r="G8" s="82">
        <f ca="1">IF(Zuordnungen!$F$4=1,Auswert0!$H$8*100,Auswert0!$H$5*100)</f>
        <v>-16741.789999999946</v>
      </c>
      <c r="H8" s="45">
        <f ca="1">IF(Zuordnungen!$F$4=1,Auswert0!$H$9,Auswert0!$H$6)</f>
        <v>-3.2813080145356097E-2</v>
      </c>
      <c r="I8" s="46">
        <f ca="1">Auswert0!$J$3</f>
        <v>1016.7207</v>
      </c>
      <c r="J8" s="44">
        <f ca="1">Auswert0!$K$3</f>
        <v>0.17083515333113194</v>
      </c>
      <c r="K8" s="82">
        <f ca="1">IF(Zuordnungen!$F$4=1,Auswert0!$J$8*100,Auswert0!$J$5*100)</f>
        <v>18106.07</v>
      </c>
      <c r="L8" s="45">
        <f ca="1">IF(Zuordnungen!$F$4=1,Auswert0!$J$9,Auswert0!$J$6)</f>
        <v>0.21666790321422588</v>
      </c>
    </row>
    <row r="9" spans="1:18" x14ac:dyDescent="0.2">
      <c r="A9" s="1">
        <v>6</v>
      </c>
      <c r="C9" s="30" t="str">
        <f ca="1">Auswert0!$B$11</f>
        <v>Region Emscher-Lippe</v>
      </c>
      <c r="D9" s="47">
        <f ca="1">Auswert0!$G$11</f>
        <v>966.8691</v>
      </c>
      <c r="E9" s="48">
        <f ca="1">Auswert0!$H$11</f>
        <v>596.43959999999993</v>
      </c>
      <c r="F9" s="49">
        <f ca="1">Auswert0!$I$11</f>
        <v>0.61687730014331821</v>
      </c>
      <c r="G9" s="83">
        <f ca="1">IF(Zuordnungen!$F$4=1,Auswert0!$H$16*100,Auswert0!$H$13*100)</f>
        <v>-2496.9800000000077</v>
      </c>
      <c r="H9" s="50">
        <f ca="1">IF(Zuordnungen!$F$4=1,Auswert0!$H$17,Auswert0!$H$14)</f>
        <v>-4.0182527010373642E-2</v>
      </c>
      <c r="I9" s="51">
        <f ca="1">Auswert0!$J$11</f>
        <v>370.42950000000002</v>
      </c>
      <c r="J9" s="49">
        <f ca="1">Auswert0!$K$11</f>
        <v>0.38312269985668174</v>
      </c>
      <c r="K9" s="83">
        <f ca="1">IF(Zuordnungen!$F$4=1,Auswert0!$J$16*100,Auswert0!$J$13*100)</f>
        <v>2616.1400000000012</v>
      </c>
      <c r="L9" s="50">
        <f ca="1">IF(Zuordnungen!$F$4=1,Auswert0!$J$17,Auswert0!$J$14)</f>
        <v>7.5991356736218124E-2</v>
      </c>
    </row>
    <row r="10" spans="1:18" x14ac:dyDescent="0.2">
      <c r="A10" s="1">
        <v>9</v>
      </c>
      <c r="C10" s="5" t="str">
        <f ca="1">Auswert0!$B$19</f>
        <v>Münster, Regierungsbezirk</v>
      </c>
      <c r="D10" s="52">
        <f ca="1">Auswert0!$G$19</f>
        <v>6918.3415000000005</v>
      </c>
      <c r="E10" s="53">
        <f ca="1">Auswert0!$H$19</f>
        <v>5531.1913000000004</v>
      </c>
      <c r="F10" s="54">
        <f ca="1">Auswert0!$I$19</f>
        <v>0.79949671463890593</v>
      </c>
      <c r="G10" s="84">
        <f ca="1">IF(Zuordnungen!$F$4=1,Auswert0!$H$24*100,Auswert0!$H$21*100)</f>
        <v>-19238.769999999931</v>
      </c>
      <c r="H10" s="55">
        <f ca="1">IF(Zuordnungen!$F$4=1,Auswert0!$H$25,Auswert0!$H$22)</f>
        <v>-3.361318154252773E-2</v>
      </c>
      <c r="I10" s="56">
        <f ca="1">Auswert0!$J$19</f>
        <v>1387.1502</v>
      </c>
      <c r="J10" s="54">
        <f ca="1">Auswert0!$K$19</f>
        <v>0.20050328536109413</v>
      </c>
      <c r="K10" s="84">
        <f ca="1">IF(Zuordnungen!$F$4=1,Auswert0!$J$24*100,Auswert0!$J$21*100)</f>
        <v>20722.209999999995</v>
      </c>
      <c r="L10" s="55">
        <f ca="1">IF(Zuordnungen!$F$4=1,Auswert0!$J$25,Auswert0!$J$22)</f>
        <v>0.17562265022758586</v>
      </c>
    </row>
    <row r="11" spans="1:18" x14ac:dyDescent="0.2">
      <c r="A11" s="1">
        <v>12</v>
      </c>
      <c r="C11" s="30" t="str">
        <f ca="1">Auswert0!$B$27</f>
        <v>Ländlicher Raum NRW</v>
      </c>
      <c r="D11" s="47">
        <f ca="1">Auswert0!$G$27</f>
        <v>25653.804499999984</v>
      </c>
      <c r="E11" s="48">
        <f ca="1">Auswert0!$H$27</f>
        <v>21440.809099999984</v>
      </c>
      <c r="F11" s="49">
        <f ca="1">Auswert0!$I$27</f>
        <v>0.83577502510397617</v>
      </c>
      <c r="G11" s="83">
        <f ca="1">IF(Zuordnungen!$F$4=1,Auswert0!$H$32*100,Auswert0!$H$29*100)</f>
        <v>-61506.960000003164</v>
      </c>
      <c r="H11" s="50">
        <f ca="1">IF(Zuordnungen!$F$4=1,Auswert0!$H$33,Auswert0!$H$30)</f>
        <v>-2.7886878068477554E-2</v>
      </c>
      <c r="I11" s="51">
        <f ca="1">Auswert0!$J$27</f>
        <v>4212.9954000000007</v>
      </c>
      <c r="J11" s="49">
        <f ca="1">Auswert0!$K$27</f>
        <v>0.16422497489602383</v>
      </c>
      <c r="K11" s="83">
        <f ca="1">IF(Zuordnungen!$F$4=1,Auswert0!$J$32*100,Auswert0!$J$29*100)</f>
        <v>64378.00000000016</v>
      </c>
      <c r="L11" s="50">
        <f ca="1">IF(Zuordnungen!$F$4=1,Auswert0!$J$33,Auswert0!$J$30)</f>
        <v>0.18037017323191021</v>
      </c>
    </row>
    <row r="12" spans="1:18" x14ac:dyDescent="0.2">
      <c r="A12" s="1">
        <v>15</v>
      </c>
      <c r="C12" s="5" t="str">
        <f ca="1">Auswert0!$B$35</f>
        <v>Ballungsrand NRW</v>
      </c>
      <c r="D12" s="52">
        <f ca="1">Auswert0!$G$35</f>
        <v>4080.3252999999986</v>
      </c>
      <c r="E12" s="53">
        <f ca="1">Auswert0!$H$35</f>
        <v>2771.8864999999987</v>
      </c>
      <c r="F12" s="54">
        <f ca="1">Auswert0!$I$35</f>
        <v>0.67932978284844092</v>
      </c>
      <c r="G12" s="84">
        <f ca="1">IF(Zuordnungen!$F$4=1,Auswert0!$H$40*100,Auswert0!$H$37*100)</f>
        <v>-15255.300000000079</v>
      </c>
      <c r="H12" s="55">
        <f ca="1">IF(Zuordnungen!$F$4=1,Auswert0!$H$41,Auswert0!$H$38)</f>
        <v>-5.2164867831938674E-2</v>
      </c>
      <c r="I12" s="56">
        <f ca="1">Auswert0!$J$35</f>
        <v>1308.4388000000001</v>
      </c>
      <c r="J12" s="54">
        <f ca="1">Auswert0!$K$35</f>
        <v>0.32067021715155913</v>
      </c>
      <c r="K12" s="84">
        <f ca="1">IF(Zuordnungen!$F$4=1,Auswert0!$J$40*100,Auswert0!$J$37*100)</f>
        <v>15498.79000000003</v>
      </c>
      <c r="L12" s="55">
        <f ca="1">IF(Zuordnungen!$F$4=1,Auswert0!$J$41,Auswert0!$J$38)</f>
        <v>0.13436887517275364</v>
      </c>
    </row>
    <row r="13" spans="1:18" ht="13.5" thickBot="1" x14ac:dyDescent="0.25">
      <c r="A13" s="1">
        <v>18</v>
      </c>
      <c r="C13" s="31" t="str">
        <f ca="1">Auswert0!$B$43</f>
        <v>Nordrhein-Westfalen</v>
      </c>
      <c r="D13" s="57">
        <f ca="1">Auswert0!$G$43</f>
        <v>34112.519099999998</v>
      </c>
      <c r="E13" s="58">
        <f ca="1">Auswert0!$H$43</f>
        <v>26284.433399999998</v>
      </c>
      <c r="F13" s="59">
        <f ca="1">Auswert0!$I$43</f>
        <v>0.77052161767789229</v>
      </c>
      <c r="G13" s="85">
        <f ca="1">IF(Zuordnungen!$F$4=1,Auswert0!$H$48*100,Auswert0!$H$45*100)</f>
        <v>-93467.840000000069</v>
      </c>
      <c r="H13" s="60">
        <f ca="1">IF(Zuordnungen!$F$4=1,Auswert0!$H$49,Auswert0!$H$46)</f>
        <v>-3.4339048491655803E-2</v>
      </c>
      <c r="I13" s="61">
        <f ca="1">Auswert0!$J$43</f>
        <v>7828.0856999999996</v>
      </c>
      <c r="J13" s="59">
        <f ca="1">Auswert0!$K$43</f>
        <v>0.22947838232210765</v>
      </c>
      <c r="K13" s="85">
        <f ca="1">IF(Zuordnungen!$F$4=1,Auswert0!$J$48*100,Auswert0!$J$45*100)</f>
        <v>96955.689999999959</v>
      </c>
      <c r="L13" s="60">
        <f ca="1">IF(Zuordnungen!$F$4=1,Auswert0!$J$49,Auswert0!$J$46)</f>
        <v>0.14136514233198227</v>
      </c>
    </row>
    <row r="14" spans="1:18" customFormat="1" hidden="1" x14ac:dyDescent="0.2">
      <c r="C14">
        <v>2</v>
      </c>
      <c r="D14">
        <v>4</v>
      </c>
      <c r="E14">
        <v>9</v>
      </c>
      <c r="G14">
        <v>10</v>
      </c>
      <c r="H14">
        <v>11</v>
      </c>
      <c r="I14">
        <v>6</v>
      </c>
      <c r="K14">
        <v>7</v>
      </c>
      <c r="L14">
        <v>8</v>
      </c>
    </row>
    <row r="15" spans="1:18" x14ac:dyDescent="0.2">
      <c r="C15" s="6"/>
      <c r="D15" s="7"/>
      <c r="E15" s="7"/>
      <c r="F15" s="8"/>
      <c r="G15" s="9"/>
      <c r="H15" s="9"/>
      <c r="I15" s="7"/>
      <c r="J15" s="8"/>
      <c r="K15" s="9"/>
      <c r="L15" s="10"/>
    </row>
    <row r="16" spans="1:18" ht="14.25" x14ac:dyDescent="0.2">
      <c r="B16" s="100" t="s">
        <v>120</v>
      </c>
      <c r="C16" s="6"/>
      <c r="D16" s="7"/>
      <c r="E16" s="7"/>
      <c r="F16" s="8"/>
      <c r="G16" s="101" t="str">
        <f>"Teilnutzung seit "&amp;Zuordnungen!$F$5</f>
        <v>Teilnutzung seit 1995</v>
      </c>
      <c r="H16" s="9"/>
      <c r="I16" s="7"/>
      <c r="J16" s="8"/>
      <c r="K16" s="9"/>
      <c r="L16" s="10"/>
    </row>
    <row r="17" spans="1:17" x14ac:dyDescent="0.2">
      <c r="C17" s="6"/>
      <c r="D17" s="7"/>
      <c r="E17" s="7"/>
      <c r="F17" s="8"/>
      <c r="G17" s="9"/>
      <c r="H17" s="9"/>
      <c r="I17" s="7"/>
      <c r="J17" s="8"/>
      <c r="K17" s="9"/>
      <c r="L17" s="10"/>
    </row>
    <row r="18" spans="1:17" x14ac:dyDescent="0.2">
      <c r="C18" s="6"/>
      <c r="D18" s="7"/>
      <c r="E18" s="7"/>
      <c r="F18" s="8"/>
      <c r="G18" s="9"/>
      <c r="H18" s="9"/>
      <c r="I18" s="7"/>
      <c r="J18" s="8"/>
      <c r="K18" s="9"/>
      <c r="L18" s="10"/>
    </row>
    <row r="19" spans="1:17" x14ac:dyDescent="0.2">
      <c r="C19" s="6"/>
      <c r="D19" s="7"/>
      <c r="E19" s="7"/>
      <c r="F19" s="8"/>
      <c r="G19" s="9"/>
      <c r="H19" s="9"/>
      <c r="I19" s="7"/>
      <c r="J19" s="8"/>
      <c r="K19" s="9"/>
      <c r="L19" s="10"/>
    </row>
    <row r="20" spans="1:17" x14ac:dyDescent="0.2">
      <c r="C20" s="6"/>
      <c r="D20" s="7"/>
      <c r="E20" s="7"/>
      <c r="F20" s="8"/>
      <c r="G20" s="9"/>
      <c r="H20" s="9"/>
      <c r="I20" s="7"/>
      <c r="J20" s="8"/>
      <c r="K20" s="9"/>
      <c r="L20" s="10"/>
    </row>
    <row r="21" spans="1:17" x14ac:dyDescent="0.2">
      <c r="C21" s="6"/>
      <c r="D21" s="7"/>
      <c r="E21" s="7"/>
      <c r="F21" s="8"/>
      <c r="G21" s="9"/>
      <c r="H21" s="9"/>
      <c r="I21" s="7"/>
      <c r="J21" s="8"/>
      <c r="K21" s="9"/>
      <c r="L21" s="10"/>
    </row>
    <row r="22" spans="1:17" x14ac:dyDescent="0.2">
      <c r="C22" s="6"/>
      <c r="D22" s="7"/>
      <c r="E22" s="7"/>
      <c r="F22" s="8"/>
      <c r="G22" s="9"/>
      <c r="H22" s="9"/>
      <c r="I22" s="7"/>
      <c r="J22" s="8"/>
      <c r="K22" s="9"/>
      <c r="L22" s="10"/>
    </row>
    <row r="23" spans="1:17" x14ac:dyDescent="0.2">
      <c r="C23" s="6"/>
      <c r="D23" s="7"/>
      <c r="E23" s="7"/>
      <c r="F23" s="8"/>
      <c r="G23" s="9"/>
      <c r="H23" s="9"/>
      <c r="I23" s="7"/>
      <c r="J23" s="8"/>
      <c r="K23" s="9"/>
      <c r="L23" s="10"/>
    </row>
    <row r="24" spans="1:17" x14ac:dyDescent="0.2">
      <c r="C24" s="6"/>
      <c r="D24" s="7"/>
      <c r="E24" s="7"/>
      <c r="F24" s="8"/>
      <c r="G24" s="9"/>
      <c r="H24" s="9"/>
      <c r="I24" s="7"/>
      <c r="J24" s="8"/>
      <c r="K24" s="9"/>
      <c r="L24" s="10"/>
    </row>
    <row r="25" spans="1:17" x14ac:dyDescent="0.2">
      <c r="C25" s="6"/>
      <c r="D25" s="7"/>
      <c r="E25" s="7"/>
      <c r="F25" s="8"/>
      <c r="G25" s="9"/>
      <c r="H25" s="9"/>
      <c r="I25" s="7"/>
      <c r="J25" s="8"/>
      <c r="K25" s="9"/>
      <c r="L25" s="10"/>
    </row>
    <row r="26" spans="1:17" x14ac:dyDescent="0.2">
      <c r="C26" s="6"/>
      <c r="D26" s="7"/>
      <c r="E26" s="7"/>
      <c r="F26" s="8"/>
      <c r="G26" s="9"/>
      <c r="H26" s="9"/>
      <c r="I26" s="7"/>
      <c r="J26" s="8"/>
      <c r="K26" s="9"/>
      <c r="L26" s="10"/>
    </row>
    <row r="27" spans="1:17" ht="13.5" thickBot="1" x14ac:dyDescent="0.25"/>
    <row r="28" spans="1:17" s="11" customFormat="1" ht="14.25" x14ac:dyDescent="0.2">
      <c r="C28" s="3" t="s">
        <v>63</v>
      </c>
      <c r="D28" s="205" t="s">
        <v>77</v>
      </c>
      <c r="E28" s="199"/>
      <c r="F28" s="199"/>
      <c r="G28" s="200"/>
      <c r="H28" s="205" t="s">
        <v>78</v>
      </c>
      <c r="I28" s="199"/>
      <c r="J28" s="199"/>
      <c r="K28" s="200"/>
      <c r="L28" s="205" t="s">
        <v>79</v>
      </c>
      <c r="M28" s="199"/>
      <c r="N28" s="199"/>
      <c r="O28" s="200"/>
      <c r="P28" s="205" t="s">
        <v>70</v>
      </c>
      <c r="Q28" s="200"/>
    </row>
    <row r="29" spans="1:17" ht="14.25" customHeight="1" x14ac:dyDescent="0.2">
      <c r="D29" s="196" t="s">
        <v>74</v>
      </c>
      <c r="E29" s="192" t="s">
        <v>643</v>
      </c>
      <c r="F29" s="190" t="str">
        <f>"Veränderung zum Jahr "&amp;Zuordnungen!$F$5</f>
        <v>Veränderung zum Jahr 1995</v>
      </c>
      <c r="G29" s="191"/>
      <c r="H29" s="196" t="s">
        <v>74</v>
      </c>
      <c r="I29" s="192" t="s">
        <v>643</v>
      </c>
      <c r="J29" s="190" t="str">
        <f>"Veränderung zum Jahr "&amp;Zuordnungen!$F$5</f>
        <v>Veränderung zum Jahr 1995</v>
      </c>
      <c r="K29" s="191"/>
      <c r="L29" s="196" t="s">
        <v>74</v>
      </c>
      <c r="M29" s="192" t="s">
        <v>643</v>
      </c>
      <c r="N29" s="190" t="str">
        <f>"Veränderung zum Jahr "&amp;Zuordnungen!$F$5</f>
        <v>Veränderung zum Jahr 1995</v>
      </c>
      <c r="O29" s="191"/>
      <c r="P29" s="196" t="s">
        <v>74</v>
      </c>
      <c r="Q29" s="192" t="s">
        <v>643</v>
      </c>
    </row>
    <row r="30" spans="1:17" ht="12.75" customHeight="1" x14ac:dyDescent="0.2">
      <c r="C30" s="88"/>
      <c r="D30" s="197"/>
      <c r="E30" s="201"/>
      <c r="F30" s="192"/>
      <c r="G30" s="193"/>
      <c r="H30" s="197"/>
      <c r="I30" s="201"/>
      <c r="J30" s="192"/>
      <c r="K30" s="193"/>
      <c r="L30" s="197"/>
      <c r="M30" s="201"/>
      <c r="N30" s="192"/>
      <c r="O30" s="193"/>
      <c r="P30" s="197"/>
      <c r="Q30" s="201"/>
    </row>
    <row r="31" spans="1:17" ht="12.6" customHeight="1" thickBot="1" x14ac:dyDescent="0.25">
      <c r="C31" s="88"/>
      <c r="D31" s="4" t="s">
        <v>114</v>
      </c>
      <c r="E31" s="202"/>
      <c r="F31" s="107" t="s">
        <v>543</v>
      </c>
      <c r="G31" s="86"/>
      <c r="H31" s="4" t="s">
        <v>114</v>
      </c>
      <c r="I31" s="202"/>
      <c r="J31" s="107" t="s">
        <v>543</v>
      </c>
      <c r="K31" s="86"/>
      <c r="L31" s="4" t="s">
        <v>114</v>
      </c>
      <c r="M31" s="202"/>
      <c r="N31" s="107" t="s">
        <v>543</v>
      </c>
      <c r="O31" s="86"/>
      <c r="P31" s="4" t="s">
        <v>114</v>
      </c>
      <c r="Q31" s="202"/>
    </row>
    <row r="32" spans="1:17" x14ac:dyDescent="0.2">
      <c r="A32" s="1">
        <v>3</v>
      </c>
      <c r="C32" s="28" t="str">
        <f ca="1">Auswert0!$B$3</f>
        <v>Region Münsterland</v>
      </c>
      <c r="D32" s="42">
        <f ca="1">Auswert0!$L$3</f>
        <v>253.17320000000001</v>
      </c>
      <c r="E32" s="44">
        <f ca="1">Auswert0!$M$3</f>
        <v>0.24900958542498447</v>
      </c>
      <c r="F32" s="82">
        <f ca="1">IF(Zuordnungen!$F$4=1,Auswert0!$L$8*100,Auswert0!$L$5*100)</f>
        <v>4767.12</v>
      </c>
      <c r="G32" s="45">
        <f ca="1">IF(Zuordnungen!$F$4=1,Auswert0!$L$9,Auswert0!$L$6)</f>
        <v>0.23197438467752138</v>
      </c>
      <c r="H32" s="62">
        <f ca="1">Auswert0!$Q$3</f>
        <v>234.65700000000004</v>
      </c>
      <c r="I32" s="44">
        <f ca="1">Auswert0!$R$3</f>
        <v>0.23079789759370498</v>
      </c>
      <c r="J32" s="82">
        <f ca="1">IF(Zuordnungen!$F$4=1,Auswert0!$Q$8*100,Auswert0!$Q$5*100)</f>
        <v>6244.9500000000062</v>
      </c>
      <c r="K32" s="45">
        <f ca="1">IF(Zuordnungen!$F$4=1,Auswert0!$Q$9,Auswert0!$Q$6)</f>
        <v>0.36264099995644827</v>
      </c>
      <c r="L32" s="62">
        <f ca="1">Auswert0!$V$3</f>
        <v>352.71379999999999</v>
      </c>
      <c r="M32" s="44">
        <f ca="1">Auswert0!$W$3</f>
        <v>0.34691316897551117</v>
      </c>
      <c r="N32" s="82">
        <f ca="1">IF(Zuordnungen!$F$4=1,Auswert0!$V$8*100,Auswert0!$V$5*100)</f>
        <v>4647.01</v>
      </c>
      <c r="O32" s="45">
        <f ca="1">IF(Zuordnungen!$F$4=1,Auswert0!$V$9,Auswert0!$V$6)</f>
        <v>0.15174222359513029</v>
      </c>
      <c r="P32" s="62">
        <f t="shared" ref="P32:P37" ca="1" si="0">IF($C32="","",$I8-(D32+H32+L32))</f>
        <v>176.17669999999987</v>
      </c>
      <c r="Q32" s="64">
        <f ca="1">IF($C32="","",P32/$I8)</f>
        <v>0.17327934800579931</v>
      </c>
    </row>
    <row r="33" spans="1:20" x14ac:dyDescent="0.2">
      <c r="A33" s="1">
        <v>6</v>
      </c>
      <c r="C33" s="30" t="str">
        <f ca="1">Auswert0!$B$11</f>
        <v>Region Emscher-Lippe</v>
      </c>
      <c r="D33" s="47">
        <f ca="1">Auswert0!$L$11</f>
        <v>107.94919999999999</v>
      </c>
      <c r="E33" s="49">
        <f ca="1">Auswert0!$M$11</f>
        <v>0.2914163153852487</v>
      </c>
      <c r="F33" s="83">
        <f ca="1">IF(Zuordnungen!$F$4=1,Auswert0!$L$16*100,Auswert0!$L$13*100)</f>
        <v>778.87999999999806</v>
      </c>
      <c r="G33" s="50">
        <f ca="1">IF(Zuordnungen!$F$4=1,Auswert0!$L$17,Auswert0!$L$14)</f>
        <v>7.7763267718579193E-2</v>
      </c>
      <c r="H33" s="65">
        <f ca="1">Auswert0!$Q$11</f>
        <v>78.834299999999999</v>
      </c>
      <c r="I33" s="49">
        <f ca="1">Auswert0!$R$11</f>
        <v>0.21281863350516089</v>
      </c>
      <c r="J33" s="83">
        <f ca="1">IF(Zuordnungen!$F$4=1,Auswert0!$Q$16*100,Auswert0!$Q$13*100)</f>
        <v>127.74999999999892</v>
      </c>
      <c r="K33" s="50">
        <f ca="1">IF(Zuordnungen!$F$4=1,Auswert0!$Q$17,Auswert0!$Q$14)</f>
        <v>1.6471798733315314E-2</v>
      </c>
      <c r="L33" s="65">
        <f ca="1">Auswert0!$V$11</f>
        <v>93.828199999999995</v>
      </c>
      <c r="M33" s="49">
        <f ca="1">Auswert0!$W$11</f>
        <v>0.25329570134128082</v>
      </c>
      <c r="N33" s="83">
        <f ca="1">IF(Zuordnungen!$F$4=1,Auswert0!$V$16*100,Auswert0!$V$13*100)</f>
        <v>243.36999999999875</v>
      </c>
      <c r="O33" s="50">
        <f ca="1">IF(Zuordnungen!$F$4=1,Auswert0!$V$17,Auswert0!$V$14)</f>
        <v>2.6628517033300551E-2</v>
      </c>
      <c r="P33" s="65">
        <f t="shared" ca="1" si="0"/>
        <v>89.817800000000034</v>
      </c>
      <c r="Q33" s="66">
        <f t="shared" ref="Q33:Q37" ca="1" si="1">IF($C33="","",P33/$I9)</f>
        <v>0.24246934976830956</v>
      </c>
    </row>
    <row r="34" spans="1:20" x14ac:dyDescent="0.2">
      <c r="A34" s="1">
        <v>9</v>
      </c>
      <c r="C34" s="5" t="str">
        <f ca="1">Auswert0!$B$19</f>
        <v>Münster, Regierungsbezirk</v>
      </c>
      <c r="D34" s="52">
        <f ca="1">Auswert0!$L$19</f>
        <v>361.12240000000003</v>
      </c>
      <c r="E34" s="54">
        <f ca="1">Auswert0!$M$19</f>
        <v>0.26033402871585215</v>
      </c>
      <c r="F34" s="84">
        <f ca="1">IF(Zuordnungen!$F$4=1,Auswert0!$L$24*100,Auswert0!$L$21*100)</f>
        <v>5546.0000000000036</v>
      </c>
      <c r="G34" s="55">
        <f ca="1">IF(Zuordnungen!$F$4=1,Auswert0!$L$25,Auswert0!$L$22)</f>
        <v>0.18144200922324774</v>
      </c>
      <c r="H34" s="67">
        <f ca="1">Auswert0!$Q$19</f>
        <v>313.49130000000002</v>
      </c>
      <c r="I34" s="54">
        <f ca="1">Auswert0!$R$19</f>
        <v>0.22599665126386459</v>
      </c>
      <c r="J34" s="84">
        <f ca="1">IF(Zuordnungen!$F$4=1,Auswert0!$Q$24*100,Auswert0!$Q$21*100)</f>
        <v>6372.7000000000035</v>
      </c>
      <c r="K34" s="55">
        <f ca="1">IF(Zuordnungen!$F$4=1,Auswert0!$Q$25,Auswert0!$Q$22)</f>
        <v>0.25514855405676484</v>
      </c>
      <c r="L34" s="67">
        <f ca="1">Auswert0!$V$19</f>
        <v>446.54199999999997</v>
      </c>
      <c r="M34" s="54">
        <f ca="1">Auswert0!$W$19</f>
        <v>0.32191322900721203</v>
      </c>
      <c r="N34" s="84">
        <f ca="1">IF(Zuordnungen!$F$4=1,Auswert0!$V$24*100,Auswert0!$V$21*100)</f>
        <v>4890.3799999999992</v>
      </c>
      <c r="O34" s="55">
        <f ca="1">IF(Zuordnungen!$F$4=1,Auswert0!$V$25,Auswert0!$V$22)</f>
        <v>0.12298566888191323</v>
      </c>
      <c r="P34" s="67">
        <f t="shared" ca="1" si="0"/>
        <v>265.99450000000002</v>
      </c>
      <c r="Q34" s="68">
        <f t="shared" ca="1" si="1"/>
        <v>0.19175609101307126</v>
      </c>
    </row>
    <row r="35" spans="1:20" x14ac:dyDescent="0.2">
      <c r="A35" s="1">
        <v>12</v>
      </c>
      <c r="C35" s="30" t="str">
        <f ca="1">Auswert0!$B$27</f>
        <v>Ländlicher Raum NRW</v>
      </c>
      <c r="D35" s="47">
        <f ca="1">Auswert0!$L$27</f>
        <v>1167.8924999999992</v>
      </c>
      <c r="E35" s="49">
        <f ca="1">Auswert0!$M$27</f>
        <v>0.27721190960711684</v>
      </c>
      <c r="F35" s="83">
        <f ca="1">IF(Zuordnungen!$F$4=1,Auswert0!$L$32*100,Auswert0!$L$29*100)</f>
        <v>21855.779999999879</v>
      </c>
      <c r="G35" s="50">
        <f ca="1">IF(Zuordnungen!$F$4=1,Auswert0!$L$33,Auswert0!$L$30)</f>
        <v>0.23022207025614747</v>
      </c>
      <c r="H35" s="65">
        <f ca="1">Auswert0!$Q$27</f>
        <v>766.29370000000063</v>
      </c>
      <c r="I35" s="49">
        <f ca="1">Auswert0!$R$27</f>
        <v>0.18188809320798227</v>
      </c>
      <c r="J35" s="83">
        <f ca="1">IF(Zuordnungen!$F$4=1,Auswert0!$Q$32*100,Auswert0!$Q$29*100)</f>
        <v>15064.080000000058</v>
      </c>
      <c r="K35" s="50">
        <f ca="1">IF(Zuordnungen!$F$4=1,Auswert0!$Q$33,Auswert0!$Q$30)</f>
        <v>0.24468462667844262</v>
      </c>
      <c r="L35" s="65">
        <f ca="1">Auswert0!$V$27</f>
        <v>1544.2231000000008</v>
      </c>
      <c r="M35" s="49">
        <f ca="1">Auswert0!$W$27</f>
        <v>0.3665380455910302</v>
      </c>
      <c r="N35" s="83">
        <f ca="1">IF(Zuordnungen!$F$4=1,Auswert0!$V$32*100,Auswert0!$V$29*100)</f>
        <v>17343.000000000073</v>
      </c>
      <c r="O35" s="50">
        <f ca="1">IF(Zuordnungen!$F$4=1,Auswert0!$V$33,Auswert0!$V$30)</f>
        <v>0.12651799895987276</v>
      </c>
      <c r="P35" s="65">
        <f t="shared" ca="1" si="0"/>
        <v>734.58609999999999</v>
      </c>
      <c r="Q35" s="66">
        <f t="shared" ca="1" si="1"/>
        <v>0.17436195159387069</v>
      </c>
    </row>
    <row r="36" spans="1:20" x14ac:dyDescent="0.2">
      <c r="A36" s="1">
        <v>15</v>
      </c>
      <c r="C36" s="5" t="str">
        <f ca="1">Auswert0!$B$35</f>
        <v>Ballungsrand NRW</v>
      </c>
      <c r="D36" s="52">
        <f ca="1">Auswert0!$L$35</f>
        <v>431.39350000000002</v>
      </c>
      <c r="E36" s="54">
        <f ca="1">Auswert0!$M$35</f>
        <v>0.32970093824793334</v>
      </c>
      <c r="F36" s="84">
        <f ca="1">IF(Zuordnungen!$F$4=1,Auswert0!$L$40*100,Auswert0!$L$37*100)</f>
        <v>5458.4700000000112</v>
      </c>
      <c r="G36" s="55">
        <f ca="1">IF(Zuordnungen!$F$4=1,Auswert0!$L$41,Auswert0!$L$38)</f>
        <v>0.1448604703499497</v>
      </c>
      <c r="H36" s="67">
        <f ca="1">Auswert0!$Q$35</f>
        <v>240.76380000000006</v>
      </c>
      <c r="I36" s="54">
        <f ca="1">Auswert0!$R$35</f>
        <v>0.18400845343320607</v>
      </c>
      <c r="J36" s="84">
        <f ca="1">IF(Zuordnungen!$F$4=1,Auswert0!$Q$40*100,Auswert0!$Q$37*100)</f>
        <v>2951.1700000000133</v>
      </c>
      <c r="K36" s="55">
        <f ca="1">IF(Zuordnungen!$F$4=1,Auswert0!$Q$41,Auswert0!$Q$38)</f>
        <v>0.13969896630613443</v>
      </c>
      <c r="L36" s="67">
        <f ca="1">Auswert0!$V$35</f>
        <v>345.11959999999988</v>
      </c>
      <c r="M36" s="54">
        <f ca="1">Auswert0!$W$35</f>
        <v>0.26376441909243281</v>
      </c>
      <c r="N36" s="84">
        <f ca="1">IF(Zuordnungen!$F$4=1,Auswert0!$V$40*100,Auswert0!$V$37*100)</f>
        <v>3236.6399999999885</v>
      </c>
      <c r="O36" s="55">
        <f ca="1">IF(Zuordnungen!$F$4=1,Auswert0!$V$41,Auswert0!$V$38)</f>
        <v>0.1034886293729365</v>
      </c>
      <c r="P36" s="67">
        <f t="shared" ca="1" si="0"/>
        <v>291.16190000000017</v>
      </c>
      <c r="Q36" s="68">
        <f t="shared" ca="1" si="1"/>
        <v>0.22252618922642781</v>
      </c>
    </row>
    <row r="37" spans="1:20" ht="13.5" thickBot="1" x14ac:dyDescent="0.25">
      <c r="A37" s="1">
        <v>18</v>
      </c>
      <c r="B37" s="12"/>
      <c r="C37" s="31" t="str">
        <f ca="1">Auswert0!$B$43</f>
        <v>Nordrhein-Westfalen</v>
      </c>
      <c r="D37" s="57">
        <f ca="1">Auswert0!$L$43</f>
        <v>2309.1336999999999</v>
      </c>
      <c r="E37" s="59">
        <f ca="1">Auswert0!$M$43</f>
        <v>0.29498063619819592</v>
      </c>
      <c r="F37" s="85">
        <f ca="1">IF(Zuordnungen!$F$4=1,Auswert0!$L$48*100,Auswert0!$L$45*100)</f>
        <v>32775.709999999977</v>
      </c>
      <c r="G37" s="60">
        <f ca="1">IF(Zuordnungen!$F$4=1,Auswert0!$L$49,Auswert0!$L$46)</f>
        <v>0.16541888099415317</v>
      </c>
      <c r="H37" s="69">
        <f ca="1">Auswert0!$Q$43</f>
        <v>1390.7752</v>
      </c>
      <c r="I37" s="59">
        <f ca="1">Auswert0!$R$43</f>
        <v>0.17766478974546743</v>
      </c>
      <c r="J37" s="85">
        <f ca="1">IF(Zuordnungen!$F$4=1,Auswert0!$Q$48*100,Auswert0!$Q$45*100)</f>
        <v>20475.510000000009</v>
      </c>
      <c r="K37" s="60">
        <f ca="1">IF(Zuordnungen!$F$4=1,Auswert0!$Q$49,Auswert0!$Q$46)</f>
        <v>0.17264049740809628</v>
      </c>
      <c r="L37" s="69">
        <f ca="1">Auswert0!$V$43</f>
        <v>2454.7599</v>
      </c>
      <c r="M37" s="59">
        <f ca="1">Auswert0!$W$43</f>
        <v>0.31358367729673681</v>
      </c>
      <c r="N37" s="85">
        <f ca="1">IF(Zuordnungen!$F$4=1,Auswert0!$V$48*100,Auswert0!$V$45*100)</f>
        <v>23467.83</v>
      </c>
      <c r="O37" s="60">
        <f ca="1">IF(Zuordnungen!$F$4=1,Auswert0!$V$49,Auswert0!$V$46)</f>
        <v>0.1057070604972358</v>
      </c>
      <c r="P37" s="69">
        <f t="shared" ca="1" si="0"/>
        <v>1673.4169000000002</v>
      </c>
      <c r="Q37" s="71">
        <f t="shared" ca="1" si="1"/>
        <v>0.2137708967595999</v>
      </c>
      <c r="R37" s="13"/>
      <c r="S37" s="13"/>
      <c r="T37" s="13"/>
    </row>
    <row r="38" spans="1:20" customFormat="1" hidden="1" x14ac:dyDescent="0.2">
      <c r="C38">
        <v>2</v>
      </c>
      <c r="D38">
        <v>12</v>
      </c>
      <c r="F38">
        <v>13</v>
      </c>
      <c r="G38">
        <v>14</v>
      </c>
      <c r="H38">
        <v>19</v>
      </c>
      <c r="J38">
        <v>20</v>
      </c>
      <c r="K38">
        <v>21</v>
      </c>
      <c r="L38">
        <v>29</v>
      </c>
      <c r="N38">
        <v>30</v>
      </c>
      <c r="O38">
        <v>31</v>
      </c>
    </row>
    <row r="39" spans="1:20" x14ac:dyDescent="0.2">
      <c r="B39" s="13"/>
      <c r="C39" s="14"/>
      <c r="D39" s="15"/>
      <c r="E39" s="16"/>
      <c r="F39" s="17"/>
      <c r="G39" s="15"/>
      <c r="H39" s="16"/>
      <c r="I39" s="17"/>
      <c r="J39" s="15"/>
      <c r="K39" s="16"/>
      <c r="L39" s="17"/>
      <c r="M39" s="15"/>
      <c r="N39" s="16"/>
      <c r="O39" s="13"/>
      <c r="P39" s="13"/>
      <c r="Q39" s="13"/>
    </row>
    <row r="40" spans="1:20" ht="11.1" customHeight="1" x14ac:dyDescent="0.2">
      <c r="B40" s="185" t="s">
        <v>709</v>
      </c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</row>
    <row r="41" spans="1:20" ht="11.1" customHeight="1" x14ac:dyDescent="0.2">
      <c r="B41" s="18" t="s">
        <v>115</v>
      </c>
      <c r="C41" s="89" t="str">
        <f ca="1">"Die Angaben zur Fläche beziehen sich auf den "&amp;TEXT(Auswert0!$N$3,"T.M.JJJJ")&amp;" bzw. "&amp;TEXT(DATEVALUE("31.12."&amp;Zuordnungen!$F$5),"T.M.JJJJ")</f>
        <v>Die Angaben zur Fläche beziehen sich auf den 31.12.2015 bzw. 31.12.1995</v>
      </c>
    </row>
    <row r="42" spans="1:20" ht="11.1" customHeight="1" x14ac:dyDescent="0.2">
      <c r="B42" s="19"/>
      <c r="C42" s="89" t="s">
        <v>644</v>
      </c>
    </row>
    <row r="43" spans="1:20" ht="11.1" customHeight="1" x14ac:dyDescent="0.2">
      <c r="B43" s="19"/>
      <c r="C43" s="89" t="s">
        <v>122</v>
      </c>
    </row>
    <row r="44" spans="1:20" ht="11.1" customHeight="1" x14ac:dyDescent="0.2">
      <c r="B44" s="19"/>
      <c r="C44" s="89" t="s">
        <v>123</v>
      </c>
    </row>
    <row r="45" spans="1:20" ht="11.1" customHeight="1" x14ac:dyDescent="0.2">
      <c r="B45" s="19"/>
      <c r="C45" s="89" t="s">
        <v>124</v>
      </c>
    </row>
    <row r="46" spans="1:20" ht="11.1" customHeight="1" x14ac:dyDescent="0.2">
      <c r="B46" s="19"/>
    </row>
    <row r="47" spans="1:20" ht="11.1" customHeight="1" x14ac:dyDescent="0.2">
      <c r="B47" s="19"/>
    </row>
    <row r="48" spans="1:20" ht="30" x14ac:dyDescent="0.4">
      <c r="B48" s="207" t="str">
        <f ca="1">$B$1</f>
        <v>Inanspruchnahme von Fläche nach Nutzungsart im Jahr 2015</v>
      </c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  <c r="R48" s="232" t="str">
        <f>R1</f>
        <v>Vergleichsjahr</v>
      </c>
      <c r="S48" s="232"/>
    </row>
    <row r="49" spans="1:17" ht="23.25" x14ac:dyDescent="0.3">
      <c r="B49" s="220" t="s">
        <v>117</v>
      </c>
      <c r="C49" s="220"/>
      <c r="D49" s="220"/>
      <c r="E49" s="220"/>
      <c r="F49" s="220"/>
      <c r="G49" s="220"/>
      <c r="H49" s="220"/>
      <c r="I49" s="220"/>
      <c r="J49" s="220"/>
      <c r="K49" s="220"/>
      <c r="L49" s="220"/>
      <c r="M49" s="87">
        <f>Zuordnungen!$F$5</f>
        <v>1995</v>
      </c>
      <c r="N49" s="87"/>
      <c r="O49" s="87"/>
      <c r="P49" s="87"/>
      <c r="Q49" s="87"/>
    </row>
    <row r="50" spans="1:17" ht="13.5" thickBot="1" x14ac:dyDescent="0.25"/>
    <row r="51" spans="1:17" ht="14.25" x14ac:dyDescent="0.2">
      <c r="C51" s="3" t="s">
        <v>64</v>
      </c>
      <c r="D51" s="205" t="s">
        <v>80</v>
      </c>
      <c r="E51" s="199"/>
      <c r="F51" s="200"/>
      <c r="G51" s="205" t="s">
        <v>77</v>
      </c>
      <c r="H51" s="199"/>
      <c r="I51" s="199"/>
      <c r="J51" s="199"/>
      <c r="K51" s="199"/>
      <c r="L51" s="199"/>
      <c r="M51" s="200"/>
      <c r="N51"/>
      <c r="O51"/>
      <c r="P51"/>
    </row>
    <row r="52" spans="1:17" ht="14.25" customHeight="1" x14ac:dyDescent="0.2">
      <c r="D52" s="187" t="s">
        <v>74</v>
      </c>
      <c r="E52" s="190" t="str">
        <f>"Veränderung zum Jahr "&amp;Zuordnungen!$F$5</f>
        <v>Veränderung zum Jahr 1995</v>
      </c>
      <c r="F52" s="191"/>
      <c r="G52" s="196" t="s">
        <v>74</v>
      </c>
      <c r="H52" s="192" t="s">
        <v>643</v>
      </c>
      <c r="I52" s="190" t="str">
        <f>"Veränderung zum Jahr "&amp;Zuordnungen!$F$5</f>
        <v>Veränderung zum Jahr 1995</v>
      </c>
      <c r="J52" s="203"/>
      <c r="K52" s="212" t="s">
        <v>119</v>
      </c>
      <c r="L52" s="212"/>
      <c r="M52" s="213"/>
      <c r="N52"/>
      <c r="O52"/>
      <c r="P52"/>
    </row>
    <row r="53" spans="1:17" ht="12.75" customHeight="1" x14ac:dyDescent="0.2">
      <c r="D53" s="188"/>
      <c r="E53" s="192"/>
      <c r="F53" s="193"/>
      <c r="G53" s="197"/>
      <c r="H53" s="201"/>
      <c r="I53" s="192"/>
      <c r="J53" s="204"/>
      <c r="K53" s="209">
        <f ca="1">YEAR(Auswert0!$N$3)</f>
        <v>2015</v>
      </c>
      <c r="L53" s="201">
        <f>Zuordnungen!$F$5</f>
        <v>1995</v>
      </c>
      <c r="M53" s="218" t="str">
        <f ca="1">"Veränd. "&amp;L53&amp;"-"&amp;K53</f>
        <v>Veränd. 1995-2015</v>
      </c>
      <c r="N53"/>
      <c r="O53"/>
      <c r="P53"/>
    </row>
    <row r="54" spans="1:17" ht="12.6" customHeight="1" thickBot="1" x14ac:dyDescent="0.25">
      <c r="C54" s="88"/>
      <c r="D54" s="189"/>
      <c r="E54" s="107" t="s">
        <v>116</v>
      </c>
      <c r="F54" s="86"/>
      <c r="G54" s="4" t="s">
        <v>114</v>
      </c>
      <c r="H54" s="202"/>
      <c r="I54" s="107" t="s">
        <v>543</v>
      </c>
      <c r="J54" s="86"/>
      <c r="K54" s="210"/>
      <c r="L54" s="202"/>
      <c r="M54" s="219"/>
      <c r="N54"/>
      <c r="O54"/>
      <c r="P54"/>
    </row>
    <row r="55" spans="1:17" x14ac:dyDescent="0.2">
      <c r="A55" s="1">
        <v>3</v>
      </c>
      <c r="C55" s="28" t="str">
        <f ca="1">Auswert0!$B$3</f>
        <v>Region Münsterland</v>
      </c>
      <c r="D55" s="29">
        <f ca="1">Auswert0!$O$3</f>
        <v>1618911</v>
      </c>
      <c r="E55" s="82">
        <f ca="1">IF(Zuordnungen!$F$4=1,Auswert0!$O$8,Auswert0!$O$5)</f>
        <v>120158</v>
      </c>
      <c r="F55" s="45">
        <f ca="1">IF(Zuordnungen!$F$4=1,Auswert0!$O$9,Auswert0!$O$6)</f>
        <v>8.0171982975180037E-2</v>
      </c>
      <c r="G55" s="62">
        <f ca="1">Auswert0!$L$3</f>
        <v>253.17320000000001</v>
      </c>
      <c r="H55" s="63">
        <f ca="1">Auswert0!$M$3</f>
        <v>0.24900958542498447</v>
      </c>
      <c r="I55" s="82">
        <f ca="1">IF(Zuordnungen!$F$4=1,Auswert0!$L$8*100,Auswert0!$L$5*100)</f>
        <v>4767.12</v>
      </c>
      <c r="J55" s="45">
        <f ca="1">IF(Zuordnungen!$F$4=1,Auswert0!$L$9,Auswert0!$L$6)</f>
        <v>0.23197438467752138</v>
      </c>
      <c r="K55" s="90">
        <f ca="1">Auswert0!$P$3</f>
        <v>156.38487847695149</v>
      </c>
      <c r="L55" s="90">
        <f ca="1">IF(Zuordnungen!$F$4=1,Auswert0!$P$7,Auswert0!$P$4)</f>
        <v>137.11532187091535</v>
      </c>
      <c r="M55" s="99">
        <f ca="1">IF(Zuordnungen!$F$4=1,Auswert0!$P$8,Auswert0!$P$5)</f>
        <v>19.269556606036133</v>
      </c>
      <c r="N55"/>
      <c r="O55"/>
      <c r="P55"/>
    </row>
    <row r="56" spans="1:17" x14ac:dyDescent="0.2">
      <c r="A56" s="1">
        <v>6</v>
      </c>
      <c r="C56" s="30" t="str">
        <f ca="1">Auswert0!$B$11</f>
        <v>Region Emscher-Lippe</v>
      </c>
      <c r="D56" s="32">
        <f ca="1">Auswert0!$O$11</f>
        <v>995318</v>
      </c>
      <c r="E56" s="83">
        <f ca="1">IF(Zuordnungen!$F$4=1,Auswert0!$O$16,Auswert0!$O$13)</f>
        <v>-79419</v>
      </c>
      <c r="F56" s="50">
        <f ca="1">IF(Zuordnungen!$F$4=1,Auswert0!$O$17,Auswert0!$O$14)</f>
        <v>-7.3896218330624139E-2</v>
      </c>
      <c r="G56" s="65">
        <f ca="1">Auswert0!$L$11</f>
        <v>107.94919999999999</v>
      </c>
      <c r="H56" s="49">
        <f ca="1">Auswert0!$M$11</f>
        <v>0.2914163153852487</v>
      </c>
      <c r="I56" s="83">
        <f ca="1">IF(Zuordnungen!$F$4=1,Auswert0!$L$16*100,Auswert0!$L$13*100)</f>
        <v>778.87999999999806</v>
      </c>
      <c r="J56" s="50">
        <f ca="1">IF(Zuordnungen!$F$4=1,Auswert0!$L$17,Auswert0!$L$14)</f>
        <v>7.7763267718579193E-2</v>
      </c>
      <c r="K56" s="91">
        <f ca="1">Auswert0!$P$11</f>
        <v>108.45699565365038</v>
      </c>
      <c r="L56" s="91">
        <f ca="1">IF(Zuordnungen!$F$4=1,Auswert0!$P$15,Auswert0!$P$12)</f>
        <v>93.195265446337118</v>
      </c>
      <c r="M56" s="95">
        <f ca="1">IF(Zuordnungen!$F$4=1,Auswert0!$P$16,Auswert0!$P$13)</f>
        <v>15.261730207313263</v>
      </c>
      <c r="N56"/>
      <c r="O56"/>
      <c r="P56"/>
    </row>
    <row r="57" spans="1:17" x14ac:dyDescent="0.2">
      <c r="A57" s="1">
        <v>9</v>
      </c>
      <c r="C57" s="5" t="str">
        <f ca="1">Auswert0!$B$19</f>
        <v>Münster, Regierungsbezirk</v>
      </c>
      <c r="D57" s="20">
        <f ca="1">Auswert0!$O$19</f>
        <v>2614229</v>
      </c>
      <c r="E57" s="84">
        <f ca="1">IF(Zuordnungen!$F$4=1,Auswert0!$O$24,Auswert0!$O$21)</f>
        <v>40739</v>
      </c>
      <c r="F57" s="55">
        <f ca="1">IF(Zuordnungen!$F$4=1,Auswert0!$O$25,Auswert0!$O$22)</f>
        <v>1.5830253857601933E-2</v>
      </c>
      <c r="G57" s="67">
        <f ca="1">Auswert0!$L$19</f>
        <v>361.12240000000003</v>
      </c>
      <c r="H57" s="54">
        <f ca="1">Auswert0!$M$19</f>
        <v>0.26033402871585215</v>
      </c>
      <c r="I57" s="84">
        <f ca="1">IF(Zuordnungen!$F$4=1,Auswert0!$L$24*100,Auswert0!$L$21*100)</f>
        <v>5546.0000000000036</v>
      </c>
      <c r="J57" s="55">
        <f ca="1">IF(Zuordnungen!$F$4=1,Auswert0!$L$25,Auswert0!$L$22)</f>
        <v>0.18144200922324774</v>
      </c>
      <c r="K57" s="92">
        <f ca="1">Auswert0!$P$19</f>
        <v>138.1372481140711</v>
      </c>
      <c r="L57" s="92">
        <f ca="1">IF(Zuordnungen!$F$4=1,Auswert0!$P$23,Auswert0!$P$20)</f>
        <v>118.77349435979934</v>
      </c>
      <c r="M57" s="96">
        <f ca="1">IF(Zuordnungen!$F$4=1,Auswert0!$P$24,Auswert0!$P$21)</f>
        <v>19.363753754271755</v>
      </c>
      <c r="N57"/>
      <c r="O57"/>
      <c r="P57"/>
    </row>
    <row r="58" spans="1:17" x14ac:dyDescent="0.2">
      <c r="A58" s="1">
        <v>12</v>
      </c>
      <c r="C58" s="30" t="str">
        <f ca="1">Auswert0!$B$27</f>
        <v>Ländlicher Raum NRW</v>
      </c>
      <c r="D58" s="32">
        <f ca="1">Auswert0!$O$27</f>
        <v>6308732</v>
      </c>
      <c r="E58" s="83">
        <f ca="1">IF(Zuordnungen!$F$4=1,Auswert0!$O$32,Auswert0!$O$29)</f>
        <v>134798</v>
      </c>
      <c r="F58" s="50">
        <f ca="1">IF(Zuordnungen!$F$4=1,Auswert0!$O$33,Auswert0!$O$30)</f>
        <v>2.1833404762668342E-2</v>
      </c>
      <c r="G58" s="65">
        <f ca="1">Auswert0!$L$27</f>
        <v>1167.8924999999992</v>
      </c>
      <c r="H58" s="49">
        <f ca="1">Auswert0!$M$27</f>
        <v>0.27721190960711684</v>
      </c>
      <c r="I58" s="83">
        <f ca="1">IF(Zuordnungen!$F$4=1,Auswert0!$L$32*100,Auswert0!$L$29*100)</f>
        <v>21855.779999999879</v>
      </c>
      <c r="J58" s="50">
        <f ca="1">IF(Zuordnungen!$F$4=1,Auswert0!$L$33,Auswert0!$L$30)</f>
        <v>0.23022207025614747</v>
      </c>
      <c r="K58" s="91">
        <f ca="1">Auswert0!$P$27</f>
        <v>185.12317530686028</v>
      </c>
      <c r="L58" s="91">
        <f ca="1">IF(Zuordnungen!$F$4=1,Auswert0!$P$31,Auswert0!$P$28)</f>
        <v>153.76495764289032</v>
      </c>
      <c r="M58" s="95">
        <f ca="1">IF(Zuordnungen!$F$4=1,Auswert0!$P$32,Auswert0!$P$29)</f>
        <v>31.358217663969953</v>
      </c>
      <c r="N58"/>
      <c r="O58"/>
      <c r="P58"/>
    </row>
    <row r="59" spans="1:17" x14ac:dyDescent="0.2">
      <c r="A59" s="1">
        <v>15</v>
      </c>
      <c r="C59" s="5" t="str">
        <f ca="1">Auswert0!$B$35</f>
        <v>Ballungsrand NRW</v>
      </c>
      <c r="D59" s="20">
        <f ca="1">Auswert0!$O$35</f>
        <v>3368277</v>
      </c>
      <c r="E59" s="84">
        <f ca="1">IF(Zuordnungen!$F$4=1,Auswert0!$O$40,Auswert0!$O$37)</f>
        <v>-37787</v>
      </c>
      <c r="F59" s="55">
        <f ca="1">IF(Zuordnungen!$F$4=1,Auswert0!$O$41,Auswert0!$O$38)</f>
        <v>-1.1094036988148197E-2</v>
      </c>
      <c r="G59" s="67">
        <f ca="1">Auswert0!$L$35</f>
        <v>431.39350000000002</v>
      </c>
      <c r="H59" s="54">
        <f ca="1">Auswert0!$M$35</f>
        <v>0.32970093824793334</v>
      </c>
      <c r="I59" s="84">
        <f ca="1">IF(Zuordnungen!$F$4=1,Auswert0!$L$40*100,Auswert0!$L$37*100)</f>
        <v>5458.4700000000112</v>
      </c>
      <c r="J59" s="55">
        <f ca="1">IF(Zuordnungen!$F$4=1,Auswert0!$L$41,Auswert0!$L$38)</f>
        <v>0.1448604703499497</v>
      </c>
      <c r="K59" s="93">
        <f ca="1">Auswert0!$P$35</f>
        <v>128.07542253799198</v>
      </c>
      <c r="L59" s="93">
        <f ca="1">IF(Zuordnungen!$F$4=1,Auswert0!$P$39,Auswert0!$P$36)</f>
        <v>110.62880791435506</v>
      </c>
      <c r="M59" s="96">
        <f ca="1">IF(Zuordnungen!$F$4=1,Auswert0!$P$40,Auswert0!$P$37)</f>
        <v>17.446614623636918</v>
      </c>
      <c r="N59"/>
      <c r="O59"/>
      <c r="P59"/>
    </row>
    <row r="60" spans="1:17" ht="13.5" thickBot="1" x14ac:dyDescent="0.25">
      <c r="A60" s="1">
        <v>18</v>
      </c>
      <c r="C60" s="31" t="str">
        <f ca="1">Auswert0!$B$43</f>
        <v>Nordrhein-Westfalen</v>
      </c>
      <c r="D60" s="33">
        <f ca="1">Auswert0!$O$43</f>
        <v>17865516</v>
      </c>
      <c r="E60" s="85">
        <f ca="1">IF(Zuordnungen!$F$4=1,Auswert0!$O$48,Auswert0!$O$45)</f>
        <v>-27529</v>
      </c>
      <c r="F60" s="60">
        <f ca="1">IF(Zuordnungen!$F$4=1,Auswert0!$O$49,Auswert0!$O$46)</f>
        <v>-1.5385307531501765E-3</v>
      </c>
      <c r="G60" s="69">
        <f ca="1">Auswert0!$L$43</f>
        <v>2309.1336999999999</v>
      </c>
      <c r="H60" s="70">
        <f ca="1">Auswert0!$M$43</f>
        <v>0.29498063619819592</v>
      </c>
      <c r="I60" s="85">
        <f ca="1">IF(Zuordnungen!$F$4=1,Auswert0!$L$48*100,Auswert0!$L$45*100)</f>
        <v>32775.709999999977</v>
      </c>
      <c r="J60" s="60">
        <f ca="1">IF(Zuordnungen!$F$4=1,Auswert0!$L$49,Auswert0!$L$46)</f>
        <v>0.16541888099415317</v>
      </c>
      <c r="K60" s="94">
        <f ca="1">Auswert0!$P$43</f>
        <v>129.25088197844383</v>
      </c>
      <c r="L60" s="94">
        <f ca="1">IF(Zuordnungen!$F$4=1,Auswert0!$P$47,Auswert0!$P$44)</f>
        <v>110.73445576200137</v>
      </c>
      <c r="M60" s="97">
        <f ca="1">IF(Zuordnungen!$F$4=1,Auswert0!$P$48,Auswert0!$P$45)</f>
        <v>18.516426216442454</v>
      </c>
      <c r="N60"/>
      <c r="O60"/>
      <c r="P60"/>
    </row>
    <row r="61" spans="1:17" customFormat="1" hidden="1" x14ac:dyDescent="0.2">
      <c r="C61">
        <v>2</v>
      </c>
      <c r="D61">
        <v>15</v>
      </c>
      <c r="E61">
        <v>16</v>
      </c>
      <c r="F61">
        <v>17</v>
      </c>
      <c r="G61">
        <v>12</v>
      </c>
      <c r="I61">
        <v>13</v>
      </c>
      <c r="J61">
        <v>14</v>
      </c>
      <c r="K61">
        <v>18</v>
      </c>
      <c r="L61">
        <v>18</v>
      </c>
    </row>
    <row r="62" spans="1:17" ht="8.1" customHeight="1" x14ac:dyDescent="0.2">
      <c r="C62" s="21"/>
      <c r="D62" s="22"/>
      <c r="E62" s="9"/>
      <c r="F62" s="15"/>
      <c r="G62" s="8"/>
      <c r="H62" s="17"/>
      <c r="I62" s="7"/>
      <c r="J62" s="7"/>
    </row>
    <row r="63" spans="1:17" ht="14.25" x14ac:dyDescent="0.2">
      <c r="B63" s="102" t="s">
        <v>121</v>
      </c>
      <c r="C63" s="23"/>
      <c r="D63" s="23"/>
      <c r="E63" s="23"/>
      <c r="F63" s="23"/>
      <c r="G63" s="103" t="str">
        <f ca="1">"in % von "&amp;Zuordnungen!$F$5&amp;" bis "&amp;YEAR(Auswert0!$N$3)</f>
        <v>in % von 1995 bis 2015</v>
      </c>
      <c r="H63" s="23"/>
      <c r="I63" s="23"/>
      <c r="J63" s="23"/>
      <c r="K63" s="23"/>
      <c r="L63" s="23"/>
      <c r="M63" s="23"/>
      <c r="N63" s="23"/>
      <c r="O63" s="23"/>
      <c r="P63" s="23"/>
    </row>
    <row r="64" spans="1:17" ht="12.6" customHeight="1" x14ac:dyDescent="0.2"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</row>
    <row r="65" spans="2:18" ht="12.6" customHeight="1" x14ac:dyDescent="0.2">
      <c r="C65" s="21"/>
      <c r="D65" s="22"/>
      <c r="E65" s="9"/>
      <c r="F65" s="15"/>
      <c r="G65" s="8"/>
      <c r="H65" s="17"/>
      <c r="I65" s="7"/>
      <c r="J65" s="7"/>
    </row>
    <row r="66" spans="2:18" ht="12.6" customHeight="1" x14ac:dyDescent="0.2">
      <c r="C66" s="21"/>
      <c r="D66" s="22"/>
      <c r="E66" s="9"/>
      <c r="F66" s="15"/>
      <c r="G66" s="8"/>
      <c r="H66" s="17"/>
      <c r="I66" s="7"/>
      <c r="J66" s="7"/>
    </row>
    <row r="67" spans="2:18" ht="12.6" customHeight="1" x14ac:dyDescent="0.2">
      <c r="C67" s="21"/>
      <c r="D67" s="22"/>
      <c r="E67" s="9"/>
      <c r="F67" s="15"/>
      <c r="G67" s="8"/>
      <c r="H67" s="17"/>
      <c r="I67" s="7"/>
      <c r="J67" s="7"/>
    </row>
    <row r="68" spans="2:18" ht="12.6" customHeight="1" x14ac:dyDescent="0.2">
      <c r="C68" s="21"/>
      <c r="D68" s="22"/>
      <c r="E68" s="9"/>
      <c r="F68" s="15"/>
      <c r="G68" s="8"/>
      <c r="H68" s="17"/>
      <c r="I68" s="7"/>
      <c r="J68" s="7"/>
    </row>
    <row r="69" spans="2:18" ht="12.6" customHeight="1" x14ac:dyDescent="0.2">
      <c r="C69" s="21"/>
      <c r="D69" s="22"/>
      <c r="E69" s="9"/>
      <c r="F69" s="15"/>
      <c r="G69" s="8"/>
      <c r="H69" s="17"/>
      <c r="I69" s="7"/>
      <c r="J69" s="7"/>
    </row>
    <row r="70" spans="2:18" ht="12.6" customHeight="1" x14ac:dyDescent="0.2">
      <c r="C70" s="21"/>
      <c r="D70" s="22"/>
      <c r="E70" s="9"/>
      <c r="F70" s="15"/>
      <c r="G70" s="8"/>
      <c r="H70" s="17"/>
      <c r="I70" s="7"/>
      <c r="J70" s="7"/>
    </row>
    <row r="71" spans="2:18" ht="12.6" customHeight="1" x14ac:dyDescent="0.2">
      <c r="C71" s="21"/>
      <c r="D71" s="22"/>
      <c r="E71" s="9"/>
      <c r="F71" s="15"/>
      <c r="G71" s="8"/>
      <c r="H71" s="17"/>
      <c r="I71" s="7"/>
      <c r="J71" s="7"/>
    </row>
    <row r="72" spans="2:18" ht="12.6" customHeight="1" x14ac:dyDescent="0.2">
      <c r="C72" s="21"/>
      <c r="D72" s="22"/>
      <c r="E72" s="9"/>
      <c r="F72" s="15"/>
      <c r="G72" s="8"/>
      <c r="H72" s="17"/>
      <c r="I72" s="7"/>
      <c r="J72" s="7"/>
    </row>
    <row r="73" spans="2:18" ht="12.6" customHeight="1" x14ac:dyDescent="0.2">
      <c r="C73" s="21"/>
      <c r="D73" s="22"/>
      <c r="E73" s="9"/>
      <c r="F73" s="15"/>
      <c r="G73" s="8"/>
      <c r="H73" s="17"/>
      <c r="I73" s="7"/>
      <c r="J73" s="7"/>
    </row>
    <row r="74" spans="2:18" ht="12.6" customHeight="1" x14ac:dyDescent="0.2">
      <c r="B74" s="13"/>
      <c r="C74" s="21"/>
      <c r="D74" s="22"/>
      <c r="E74" s="9"/>
      <c r="F74" s="15"/>
      <c r="G74" s="8"/>
      <c r="H74" s="17"/>
      <c r="I74" s="7"/>
      <c r="J74" s="7"/>
    </row>
    <row r="75" spans="2:18" ht="14.25" x14ac:dyDescent="0.2">
      <c r="B75" s="104" t="s">
        <v>65</v>
      </c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23"/>
      <c r="R75" s="23"/>
    </row>
    <row r="76" spans="2:18" ht="12.6" customHeight="1" x14ac:dyDescent="0.2"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23"/>
      <c r="R76" s="23"/>
    </row>
    <row r="77" spans="2:18" ht="12.6" customHeight="1" x14ac:dyDescent="0.2">
      <c r="B77" s="13"/>
      <c r="C77" s="21"/>
      <c r="D77" s="22"/>
      <c r="E77" s="9"/>
      <c r="F77" s="15"/>
      <c r="G77" s="8"/>
      <c r="H77" s="17"/>
      <c r="I77" s="7"/>
      <c r="J77" s="7"/>
    </row>
    <row r="78" spans="2:18" ht="12.6" customHeight="1" x14ac:dyDescent="0.2">
      <c r="C78" s="21"/>
      <c r="D78" s="22"/>
      <c r="E78" s="9"/>
      <c r="F78" s="15"/>
      <c r="G78" s="8"/>
      <c r="H78" s="17"/>
      <c r="I78" s="7"/>
      <c r="J78" s="7"/>
    </row>
    <row r="79" spans="2:18" ht="12.6" customHeight="1" x14ac:dyDescent="0.2">
      <c r="C79" s="21"/>
      <c r="D79" s="22"/>
      <c r="E79" s="9"/>
      <c r="F79" s="15"/>
      <c r="G79" s="8"/>
      <c r="H79" s="17"/>
      <c r="I79" s="7"/>
      <c r="J79" s="7"/>
    </row>
    <row r="80" spans="2:18" ht="12.6" customHeight="1" x14ac:dyDescent="0.2">
      <c r="C80" s="21"/>
      <c r="D80" s="22"/>
      <c r="E80" s="9"/>
      <c r="F80" s="15"/>
      <c r="G80" s="8"/>
      <c r="H80" s="17"/>
      <c r="I80" s="7"/>
      <c r="J80" s="7"/>
    </row>
    <row r="81" spans="2:19" ht="12.6" customHeight="1" x14ac:dyDescent="0.2">
      <c r="C81" s="21"/>
      <c r="D81" s="22"/>
      <c r="E81" s="9"/>
      <c r="F81" s="15"/>
      <c r="G81" s="8"/>
      <c r="H81" s="17"/>
      <c r="I81" s="7"/>
      <c r="J81" s="7"/>
    </row>
    <row r="82" spans="2:19" ht="12.6" customHeight="1" x14ac:dyDescent="0.2">
      <c r="C82" s="21"/>
      <c r="D82" s="22"/>
      <c r="E82" s="9"/>
      <c r="F82" s="15"/>
      <c r="G82" s="8"/>
      <c r="H82" s="17"/>
      <c r="I82" s="7"/>
      <c r="J82" s="7"/>
    </row>
    <row r="83" spans="2:19" ht="12.6" customHeight="1" x14ac:dyDescent="0.2">
      <c r="C83" s="21"/>
      <c r="D83" s="22"/>
      <c r="E83" s="9"/>
      <c r="F83" s="15"/>
      <c r="G83" s="8"/>
      <c r="H83" s="17"/>
      <c r="I83" s="7"/>
      <c r="J83" s="7"/>
    </row>
    <row r="84" spans="2:19" ht="12.6" customHeight="1" x14ac:dyDescent="0.2">
      <c r="C84" s="21"/>
      <c r="D84" s="22"/>
      <c r="E84" s="9"/>
      <c r="F84" s="15"/>
      <c r="G84" s="8"/>
      <c r="H84" s="17"/>
      <c r="I84" s="7"/>
      <c r="J84" s="7"/>
    </row>
    <row r="85" spans="2:19" ht="12.6" customHeight="1" x14ac:dyDescent="0.2">
      <c r="C85" s="21"/>
      <c r="D85" s="22"/>
      <c r="E85" s="9"/>
      <c r="F85" s="15"/>
      <c r="G85" s="8"/>
      <c r="H85" s="17"/>
      <c r="I85" s="7"/>
      <c r="J85" s="7"/>
    </row>
    <row r="86" spans="2:19" ht="12.6" customHeight="1" x14ac:dyDescent="0.2">
      <c r="C86" s="21"/>
      <c r="D86" s="22"/>
      <c r="E86" s="9"/>
      <c r="F86" s="15"/>
      <c r="G86" s="8"/>
      <c r="H86" s="17"/>
      <c r="I86" s="7"/>
      <c r="J86" s="7"/>
    </row>
    <row r="87" spans="2:19" ht="12.6" customHeight="1" x14ac:dyDescent="0.2">
      <c r="C87" s="21"/>
      <c r="D87" s="22"/>
      <c r="E87" s="9"/>
      <c r="F87" s="15"/>
      <c r="G87" s="8"/>
      <c r="H87" s="17"/>
      <c r="I87" s="7"/>
      <c r="J87" s="7"/>
    </row>
    <row r="88" spans="2:19" ht="12.6" customHeight="1" x14ac:dyDescent="0.2">
      <c r="B88" s="13"/>
      <c r="C88" s="21"/>
      <c r="D88" s="22"/>
      <c r="E88" s="9"/>
      <c r="F88" s="15"/>
      <c r="G88" s="8"/>
      <c r="H88" s="17"/>
      <c r="I88" s="7"/>
      <c r="J88" s="7"/>
    </row>
    <row r="89" spans="2:19" ht="8.1" customHeight="1" x14ac:dyDescent="0.2">
      <c r="C89" s="21"/>
      <c r="D89" s="22"/>
      <c r="E89" s="9"/>
      <c r="F89" s="15"/>
      <c r="G89" s="8"/>
      <c r="H89" s="17"/>
      <c r="I89" s="7"/>
      <c r="J89" s="7"/>
    </row>
    <row r="90" spans="2:19" ht="11.1" customHeight="1" x14ac:dyDescent="0.2">
      <c r="B90" s="185" t="s">
        <v>713</v>
      </c>
      <c r="C90" s="185"/>
      <c r="D90" s="185"/>
      <c r="E90" s="185"/>
      <c r="F90" s="185"/>
      <c r="G90" s="185"/>
      <c r="H90" s="185"/>
      <c r="I90" s="185"/>
      <c r="J90" s="185"/>
      <c r="K90" s="185"/>
      <c r="L90" s="185"/>
      <c r="M90" s="185"/>
      <c r="N90" s="185"/>
      <c r="O90" s="185"/>
      <c r="P90" s="185"/>
      <c r="Q90" s="185"/>
    </row>
    <row r="91" spans="2:19" ht="11.1" customHeight="1" x14ac:dyDescent="0.2">
      <c r="B91" s="18" t="s">
        <v>115</v>
      </c>
      <c r="C91" s="186" t="str">
        <f ca="1">"Die Angaben zur Fläche beziehen sich auf den "&amp;TEXT(Auswert0!$N$3,"T.M.JJJJ")&amp;" bzw. "&amp;TEXT(DATEVALUE("31.12."&amp;Zuordnungen!$F$5),"T.M.JJJJ")&amp;"; zur Bevölkerung auf den "&amp;TEXT(Auswert0!$N$3,"T.M.JJJJ")&amp;" (Basis Zensus 2011) bzw. "&amp;TEXT(DATEVALUE("31.12."&amp;Zuordnungen!$F$5),"T.M.JJJJ")&amp;" (Basis Vz 1987)"</f>
        <v>Die Angaben zur Fläche beziehen sich auf den 31.12.2015 bzw. 31.12.1995; zur Bevölkerung auf den 31.12.2015 (Basis Zensus 2011) bzw. 31.12.1995 (Basis Vz 1987)</v>
      </c>
      <c r="D91" s="186"/>
      <c r="E91" s="186"/>
      <c r="F91" s="186"/>
      <c r="G91" s="186"/>
      <c r="H91" s="186"/>
      <c r="I91" s="186"/>
      <c r="J91" s="186"/>
      <c r="K91" s="186"/>
      <c r="L91" s="186"/>
      <c r="M91" s="186"/>
      <c r="N91" s="186"/>
      <c r="O91" s="186"/>
      <c r="P91" s="186"/>
      <c r="Q91" s="186"/>
    </row>
    <row r="92" spans="2:19" ht="11.1" customHeight="1" x14ac:dyDescent="0.2">
      <c r="C92" s="19" t="s">
        <v>123</v>
      </c>
    </row>
    <row r="93" spans="2:19" ht="11.1" customHeight="1" x14ac:dyDescent="0.2">
      <c r="B93" s="19"/>
    </row>
    <row r="94" spans="2:19" ht="30" x14ac:dyDescent="0.4">
      <c r="B94" s="207" t="str">
        <f ca="1">$B$1</f>
        <v>Inanspruchnahme von Fläche nach Nutzungsart im Jahr 2015</v>
      </c>
      <c r="C94" s="207"/>
      <c r="D94" s="207"/>
      <c r="E94" s="207"/>
      <c r="F94" s="207"/>
      <c r="G94" s="207"/>
      <c r="H94" s="207"/>
      <c r="I94" s="207"/>
      <c r="J94" s="207"/>
      <c r="K94" s="207"/>
      <c r="L94" s="207"/>
      <c r="M94" s="207"/>
      <c r="N94" s="207"/>
      <c r="O94" s="207"/>
      <c r="P94" s="207"/>
      <c r="Q94" s="207"/>
      <c r="R94" s="232" t="str">
        <f>R48</f>
        <v>Vergleichsjahr</v>
      </c>
      <c r="S94" s="232"/>
    </row>
    <row r="95" spans="2:19" ht="23.25" x14ac:dyDescent="0.3">
      <c r="B95" s="220" t="s">
        <v>711</v>
      </c>
      <c r="C95" s="220"/>
      <c r="D95" s="220"/>
      <c r="E95" s="220"/>
      <c r="F95" s="220"/>
      <c r="G95" s="220"/>
      <c r="H95" s="220"/>
      <c r="I95" s="220"/>
      <c r="J95" s="220"/>
      <c r="K95" s="220"/>
      <c r="L95" s="220"/>
      <c r="M95" s="220"/>
      <c r="N95" s="87" t="str">
        <f>"seit "&amp;Zuordnungen!$F$5</f>
        <v>seit 1995</v>
      </c>
      <c r="O95" s="87"/>
      <c r="P95" s="87"/>
      <c r="Q95" s="87"/>
    </row>
    <row r="96" spans="2:19" ht="13.5" thickBot="1" x14ac:dyDescent="0.25"/>
    <row r="97" spans="1:16" ht="14.25" x14ac:dyDescent="0.2">
      <c r="C97" s="3" t="s">
        <v>66</v>
      </c>
      <c r="D97" s="198" t="s">
        <v>712</v>
      </c>
      <c r="E97" s="199"/>
      <c r="F97" s="200"/>
      <c r="G97" s="205" t="s">
        <v>78</v>
      </c>
      <c r="H97" s="199"/>
      <c r="I97" s="199"/>
      <c r="J97" s="199"/>
      <c r="K97" s="199"/>
      <c r="L97" s="199"/>
      <c r="M97" s="200"/>
      <c r="N97"/>
      <c r="O97"/>
      <c r="P97"/>
    </row>
    <row r="98" spans="1:16" ht="14.25" customHeight="1" x14ac:dyDescent="0.2">
      <c r="D98" s="187" t="s">
        <v>74</v>
      </c>
      <c r="E98" s="190" t="str">
        <f>"Veränderung zum Jahr "&amp;Zuordnungen!$F$5</f>
        <v>Veränderung zum Jahr 1995</v>
      </c>
      <c r="F98" s="191"/>
      <c r="G98" s="196" t="s">
        <v>74</v>
      </c>
      <c r="H98" s="192" t="s">
        <v>643</v>
      </c>
      <c r="I98" s="190" t="str">
        <f>"Veränderung zum Jahr "&amp;Zuordnungen!$F$5</f>
        <v>Veränderung zum Jahr 1995</v>
      </c>
      <c r="J98" s="203"/>
      <c r="K98" s="211" t="s">
        <v>710</v>
      </c>
      <c r="L98" s="212"/>
      <c r="M98" s="213"/>
      <c r="N98"/>
      <c r="O98"/>
      <c r="P98"/>
    </row>
    <row r="99" spans="1:16" ht="12.75" customHeight="1" x14ac:dyDescent="0.2">
      <c r="D99" s="188"/>
      <c r="E99" s="192"/>
      <c r="F99" s="193"/>
      <c r="G99" s="197"/>
      <c r="H99" s="201"/>
      <c r="I99" s="192"/>
      <c r="J99" s="204"/>
      <c r="K99" s="209">
        <f ca="1">YEAR(Auswert0!$N$3)</f>
        <v>2015</v>
      </c>
      <c r="L99" s="201">
        <f>Zuordnungen!$F$5</f>
        <v>1995</v>
      </c>
      <c r="M99" s="218" t="str">
        <f ca="1">"Veränd. "&amp;L99&amp;"-"&amp;K99</f>
        <v>Veränd. 1995-2015</v>
      </c>
      <c r="N99"/>
      <c r="O99"/>
      <c r="P99"/>
    </row>
    <row r="100" spans="1:16" ht="12.6" customHeight="1" thickBot="1" x14ac:dyDescent="0.25">
      <c r="C100" s="88"/>
      <c r="D100" s="189"/>
      <c r="E100" s="107" t="s">
        <v>116</v>
      </c>
      <c r="F100" s="86"/>
      <c r="G100" s="4" t="s">
        <v>114</v>
      </c>
      <c r="H100" s="202"/>
      <c r="I100" s="107" t="s">
        <v>543</v>
      </c>
      <c r="J100" s="86"/>
      <c r="K100" s="210"/>
      <c r="L100" s="202"/>
      <c r="M100" s="219"/>
      <c r="N100"/>
      <c r="O100"/>
      <c r="P100"/>
    </row>
    <row r="101" spans="1:16" x14ac:dyDescent="0.2">
      <c r="A101" s="1">
        <v>3</v>
      </c>
      <c r="C101" s="28" t="str">
        <f ca="1">Auswert0!$B$3</f>
        <v>Region Münsterland</v>
      </c>
      <c r="D101" s="29">
        <f ca="1">Auswert0!$T$3</f>
        <v>574104</v>
      </c>
      <c r="E101" s="82">
        <f ca="1">IF(Zuordnungen!$F$4=1,Auswert0!$T$8,Auswert0!$T$5)</f>
        <v>104018</v>
      </c>
      <c r="F101" s="45">
        <f ca="1">IF(Zuordnungen!$F$4=1,Auswert0!$T$9,Auswert0!$T$6)</f>
        <v>0.22127440510885243</v>
      </c>
      <c r="G101" s="62">
        <f ca="1">Auswert0!$Q$3</f>
        <v>234.65700000000004</v>
      </c>
      <c r="H101" s="63">
        <f ca="1">Auswert0!$R$3</f>
        <v>0.23079789759370498</v>
      </c>
      <c r="I101" s="82">
        <f ca="1">IF(Zuordnungen!$F$4=1,Auswert0!$Q$8*100,Auswert0!$Q$5*100)</f>
        <v>6244.9500000000062</v>
      </c>
      <c r="J101" s="45">
        <f ca="1">IF(Zuordnungen!$F$4=1,Auswert0!$Q$9,Auswert0!$Q$6)</f>
        <v>0.36264099995644827</v>
      </c>
      <c r="K101" s="90">
        <f ca="1">Auswert0!$U$3</f>
        <v>408.73604782408768</v>
      </c>
      <c r="L101" s="90">
        <f ca="1">IF(Zuordnungen!$F$4=1,Auswert0!$U$7,Auswert0!$U$4)</f>
        <v>366.33190522585221</v>
      </c>
      <c r="M101" s="99">
        <f ca="1">IF(Zuordnungen!$F$4=1,Auswert0!$U$8,Auswert0!$U$5)</f>
        <v>42.404142598235467</v>
      </c>
      <c r="N101"/>
      <c r="O101"/>
      <c r="P101"/>
    </row>
    <row r="102" spans="1:16" x14ac:dyDescent="0.2">
      <c r="A102" s="1">
        <v>6</v>
      </c>
      <c r="C102" s="30" t="str">
        <f ca="1">Auswert0!$B$11</f>
        <v>Region Emscher-Lippe</v>
      </c>
      <c r="D102" s="32">
        <f ca="1">Auswert0!$T$11</f>
        <v>263604</v>
      </c>
      <c r="E102" s="83">
        <f ca="1">IF(Zuordnungen!$F$4=1,Auswert0!$T$16,Auswert0!$T$13)</f>
        <v>-19508</v>
      </c>
      <c r="F102" s="50">
        <f ca="1">IF(Zuordnungen!$F$4=1,Auswert0!$T$17,Auswert0!$T$14)</f>
        <v>-6.8905592133148716E-2</v>
      </c>
      <c r="G102" s="65">
        <f ca="1">Auswert0!$Q$11</f>
        <v>78.834299999999999</v>
      </c>
      <c r="H102" s="49">
        <f ca="1">Auswert0!$R$11</f>
        <v>0.21281863350516089</v>
      </c>
      <c r="I102" s="83">
        <f ca="1">IF(Zuordnungen!$F$4=1,Auswert0!$Q$16*100,Auswert0!$Q$13*100)</f>
        <v>127.74999999999892</v>
      </c>
      <c r="J102" s="50">
        <f ca="1">IF(Zuordnungen!$F$4=1,Auswert0!$Q$17,Auswert0!$Q$14)</f>
        <v>1.6471798733315314E-2</v>
      </c>
      <c r="K102" s="91">
        <f ca="1">Auswert0!$U$11</f>
        <v>299.06336777894114</v>
      </c>
      <c r="L102" s="91">
        <f ca="1">IF(Zuordnungen!$F$4=1,Auswert0!$U$15,Auswert0!$U$12)</f>
        <v>273.94388086693613</v>
      </c>
      <c r="M102" s="95">
        <f ca="1">IF(Zuordnungen!$F$4=1,Auswert0!$U$16,Auswert0!$U$13)</f>
        <v>25.119486912005016</v>
      </c>
      <c r="N102"/>
      <c r="O102"/>
      <c r="P102"/>
    </row>
    <row r="103" spans="1:16" x14ac:dyDescent="0.2">
      <c r="A103" s="1">
        <v>9</v>
      </c>
      <c r="C103" s="5" t="str">
        <f ca="1">Auswert0!$B$19</f>
        <v>Münster, Regierungsbezirk</v>
      </c>
      <c r="D103" s="20">
        <f ca="1">Auswert0!$T$19</f>
        <v>837708</v>
      </c>
      <c r="E103" s="84">
        <f ca="1">IF(Zuordnungen!$F$4=1,Auswert0!$T$24,Auswert0!$T$21)</f>
        <v>84510</v>
      </c>
      <c r="F103" s="55">
        <f ca="1">IF(Zuordnungen!$F$4=1,Auswert0!$T$25,Auswert0!$T$22)</f>
        <v>0.11220157249488183</v>
      </c>
      <c r="G103" s="67">
        <f ca="1">Auswert0!$Q$19</f>
        <v>313.49130000000002</v>
      </c>
      <c r="H103" s="54">
        <f ca="1">Auswert0!$R$19</f>
        <v>0.22599665126386459</v>
      </c>
      <c r="I103" s="84">
        <f ca="1">IF(Zuordnungen!$F$4=1,Auswert0!$Q$24*100,Auswert0!$Q$21*100)</f>
        <v>6372.7000000000035</v>
      </c>
      <c r="J103" s="55">
        <f ca="1">IF(Zuordnungen!$F$4=1,Auswert0!$Q$25,Auswert0!$Q$22)</f>
        <v>0.25514855405676484</v>
      </c>
      <c r="K103" s="92">
        <f ca="1">Auswert0!$U$19</f>
        <v>374.22502829148107</v>
      </c>
      <c r="L103" s="92">
        <f ca="1">IF(Zuordnungen!$F$4=1,Auswert0!$U$23,Auswert0!$U$20)</f>
        <v>331.60510250956588</v>
      </c>
      <c r="M103" s="96">
        <f ca="1">IF(Zuordnungen!$F$4=1,Auswert0!$U$24,Auswert0!$U$21)</f>
        <v>42.619925781915185</v>
      </c>
      <c r="N103"/>
      <c r="O103"/>
      <c r="P103"/>
    </row>
    <row r="104" spans="1:16" x14ac:dyDescent="0.2">
      <c r="A104" s="1">
        <v>12</v>
      </c>
      <c r="C104" s="30" t="str">
        <f ca="1">Auswert0!$B$27</f>
        <v>Ländlicher Raum NRW</v>
      </c>
      <c r="D104" s="32">
        <f ca="1">Auswert0!$T$27</f>
        <v>1976603</v>
      </c>
      <c r="E104" s="83">
        <f ca="1">IF(Zuordnungen!$F$4=1,Auswert0!$T$32,Auswert0!$T$29)</f>
        <v>215394</v>
      </c>
      <c r="F104" s="50">
        <f ca="1">IF(Zuordnungen!$F$4=1,Auswert0!$T$33,Auswert0!$T$30)</f>
        <v>0.12229894350982762</v>
      </c>
      <c r="G104" s="65">
        <f ca="1">Auswert0!$Q$27</f>
        <v>766.29370000000063</v>
      </c>
      <c r="H104" s="49">
        <f ca="1">Auswert0!$R$27</f>
        <v>0.18188809320798227</v>
      </c>
      <c r="I104" s="83">
        <f ca="1">IF(Zuordnungen!$F$4=1,Auswert0!$Q$32*100,Auswert0!$Q$29*100)</f>
        <v>15064.080000000058</v>
      </c>
      <c r="J104" s="50">
        <f ca="1">IF(Zuordnungen!$F$4=1,Auswert0!$Q$33,Auswert0!$Q$30)</f>
        <v>0.24468462667844262</v>
      </c>
      <c r="K104" s="91">
        <f ca="1">Auswert0!$U$27</f>
        <v>387.68214962741661</v>
      </c>
      <c r="L104" s="91">
        <f ca="1">IF(Zuordnungen!$F$4=1,Auswert0!$U$31,Auswert0!$U$28)</f>
        <v>349.56265837842074</v>
      </c>
      <c r="M104" s="95">
        <f ca="1">IF(Zuordnungen!$F$4=1,Auswert0!$U$32,Auswert0!$U$29)</f>
        <v>38.119491248995871</v>
      </c>
      <c r="N104"/>
      <c r="O104"/>
      <c r="P104"/>
    </row>
    <row r="105" spans="1:16" x14ac:dyDescent="0.2">
      <c r="A105" s="1">
        <v>15</v>
      </c>
      <c r="C105" s="5" t="str">
        <f ca="1">Auswert0!$B$35</f>
        <v>Ballungsrand NRW</v>
      </c>
      <c r="D105" s="20">
        <f ca="1">Auswert0!$T$35</f>
        <v>1003902</v>
      </c>
      <c r="E105" s="84">
        <f ca="1">IF(Zuordnungen!$F$4=1,Auswert0!$T$40,Auswert0!$T$37)</f>
        <v>49490</v>
      </c>
      <c r="F105" s="55">
        <f ca="1">IF(Zuordnungen!$F$4=1,Auswert0!$T$41,Auswert0!$T$38)</f>
        <v>5.1853916338017544E-2</v>
      </c>
      <c r="G105" s="67">
        <f ca="1">Auswert0!$Q$35</f>
        <v>240.76380000000006</v>
      </c>
      <c r="H105" s="54">
        <f ca="1">Auswert0!$R$35</f>
        <v>0.18400845343320607</v>
      </c>
      <c r="I105" s="84">
        <f ca="1">IF(Zuordnungen!$F$4=1,Auswert0!$Q$40*100,Auswert0!$Q$37*100)</f>
        <v>2951.1700000000133</v>
      </c>
      <c r="J105" s="55">
        <f ca="1">IF(Zuordnungen!$F$4=1,Auswert0!$Q$41,Auswert0!$Q$38)</f>
        <v>0.13969896630613443</v>
      </c>
      <c r="K105" s="93">
        <f ca="1">Auswert0!$U$35</f>
        <v>239.82799117842185</v>
      </c>
      <c r="L105" s="93">
        <f ca="1">IF(Zuordnungen!$F$4=1,Auswert0!$U$39,Auswert0!$U$36)</f>
        <v>221.34266962276243</v>
      </c>
      <c r="M105" s="96">
        <f ca="1">IF(Zuordnungen!$F$4=1,Auswert0!$U$40,Auswert0!$U$37)</f>
        <v>18.485321555659425</v>
      </c>
      <c r="N105"/>
      <c r="O105"/>
      <c r="P105"/>
    </row>
    <row r="106" spans="1:16" ht="13.5" thickBot="1" x14ac:dyDescent="0.25">
      <c r="A106" s="1">
        <v>18</v>
      </c>
      <c r="C106" s="31" t="str">
        <f ca="1">Auswert0!$B$43</f>
        <v>Nordrhein-Westfalen</v>
      </c>
      <c r="D106" s="33">
        <f ca="1">Auswert0!$T$43</f>
        <v>6284700</v>
      </c>
      <c r="E106" s="85">
        <f ca="1">IF(Zuordnungen!$F$4=1,Auswert0!$T$48,Auswert0!$T$45)</f>
        <v>438962</v>
      </c>
      <c r="F106" s="60">
        <f ca="1">IF(Zuordnungen!$F$4=1,Auswert0!$T$49,Auswert0!$T$46)</f>
        <v>7.5090946600754258E-2</v>
      </c>
      <c r="G106" s="69">
        <f ca="1">Auswert0!$Q$43</f>
        <v>1390.7752</v>
      </c>
      <c r="H106" s="70">
        <f ca="1">Auswert0!$R$43</f>
        <v>0.17766478974546743</v>
      </c>
      <c r="I106" s="85">
        <f ca="1">IF(Zuordnungen!$F$4=1,Auswert0!$Q$48*100,Auswert0!$Q$45*100)</f>
        <v>20475.510000000009</v>
      </c>
      <c r="J106" s="60">
        <f ca="1">IF(Zuordnungen!$F$4=1,Auswert0!$Q$49,Auswert0!$Q$46)</f>
        <v>0.17264049740809628</v>
      </c>
      <c r="K106" s="94">
        <f ca="1">Auswert0!$U$43</f>
        <v>221.29539993953568</v>
      </c>
      <c r="L106" s="94">
        <f ca="1">IF(Zuordnungen!$F$4=1,Auswert0!$U$47,Auswert0!$U$44)</f>
        <v>202.88629083274003</v>
      </c>
      <c r="M106" s="97">
        <f ca="1">IF(Zuordnungen!$F$4=1,Auswert0!$U$48,Auswert0!$U$45)</f>
        <v>18.409109106795654</v>
      </c>
      <c r="N106"/>
      <c r="O106"/>
      <c r="P106"/>
    </row>
    <row r="107" spans="1:16" customFormat="1" hidden="1" x14ac:dyDescent="0.2">
      <c r="C107">
        <v>2</v>
      </c>
      <c r="D107">
        <v>25</v>
      </c>
      <c r="E107">
        <v>26</v>
      </c>
      <c r="F107">
        <v>27</v>
      </c>
      <c r="G107">
        <v>19</v>
      </c>
      <c r="I107">
        <v>20</v>
      </c>
      <c r="J107">
        <v>21</v>
      </c>
      <c r="K107">
        <v>28</v>
      </c>
      <c r="L107">
        <v>28</v>
      </c>
    </row>
    <row r="108" spans="1:16" ht="8.1" customHeight="1" x14ac:dyDescent="0.2">
      <c r="C108" s="21"/>
      <c r="D108" s="22"/>
      <c r="E108" s="9"/>
      <c r="F108" s="15"/>
      <c r="G108" s="8"/>
      <c r="H108" s="17"/>
      <c r="I108" s="7"/>
      <c r="J108" s="7"/>
    </row>
    <row r="109" spans="1:16" ht="12.6" customHeight="1" x14ac:dyDescent="0.2">
      <c r="B109" s="206" t="s">
        <v>721</v>
      </c>
      <c r="C109" s="206"/>
      <c r="D109" s="206"/>
      <c r="E109" s="206"/>
      <c r="F109" s="206"/>
      <c r="G109" s="206"/>
      <c r="H109" s="206"/>
      <c r="I109" s="103" t="str">
        <f ca="1">"in % von "&amp;Zuordnungen!$F$5&amp;" bis "&amp;YEAR(Auswert0!$F$3)</f>
        <v>in % von 1995 bis 2015</v>
      </c>
      <c r="J109" s="23"/>
      <c r="K109" s="23"/>
      <c r="L109" s="23"/>
      <c r="M109" s="23"/>
      <c r="N109" s="23"/>
      <c r="O109" s="23"/>
      <c r="P109" s="23"/>
    </row>
    <row r="110" spans="1:16" ht="12.6" customHeight="1" x14ac:dyDescent="0.2"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</row>
    <row r="111" spans="1:16" ht="12.6" customHeight="1" x14ac:dyDescent="0.2">
      <c r="C111" s="21"/>
      <c r="D111" s="22"/>
      <c r="E111" s="9"/>
      <c r="F111" s="15"/>
      <c r="G111" s="8"/>
      <c r="H111" s="17"/>
      <c r="I111" s="7"/>
      <c r="J111" s="7"/>
    </row>
    <row r="112" spans="1:16" ht="12.6" customHeight="1" x14ac:dyDescent="0.2">
      <c r="C112" s="21"/>
      <c r="D112" s="22"/>
      <c r="E112" s="9"/>
      <c r="F112" s="15"/>
      <c r="G112" s="8"/>
      <c r="H112" s="17"/>
      <c r="I112" s="7"/>
      <c r="J112" s="7"/>
    </row>
    <row r="113" spans="2:18" ht="12.6" customHeight="1" x14ac:dyDescent="0.2">
      <c r="C113" s="21"/>
      <c r="D113" s="22"/>
      <c r="E113" s="9"/>
      <c r="F113" s="15"/>
      <c r="G113" s="8"/>
      <c r="H113" s="17"/>
      <c r="I113" s="7"/>
      <c r="J113" s="7"/>
    </row>
    <row r="114" spans="2:18" ht="12.6" customHeight="1" x14ac:dyDescent="0.2">
      <c r="C114" s="21"/>
      <c r="D114" s="22"/>
      <c r="E114" s="9"/>
      <c r="F114" s="15"/>
      <c r="G114" s="8"/>
      <c r="H114" s="17"/>
      <c r="I114" s="7"/>
      <c r="J114" s="7"/>
    </row>
    <row r="115" spans="2:18" ht="12.6" customHeight="1" x14ac:dyDescent="0.2">
      <c r="C115" s="21"/>
      <c r="D115" s="22"/>
      <c r="E115" s="9"/>
      <c r="F115" s="15"/>
      <c r="G115" s="8"/>
      <c r="H115" s="17"/>
      <c r="I115" s="7"/>
      <c r="J115" s="7"/>
    </row>
    <row r="116" spans="2:18" ht="12.6" customHeight="1" x14ac:dyDescent="0.2">
      <c r="C116" s="21"/>
      <c r="D116" s="22"/>
      <c r="E116" s="9"/>
      <c r="F116" s="15"/>
      <c r="G116" s="8"/>
      <c r="H116" s="17"/>
      <c r="I116" s="7"/>
      <c r="J116" s="7"/>
    </row>
    <row r="117" spans="2:18" ht="12.6" customHeight="1" x14ac:dyDescent="0.2">
      <c r="C117" s="21"/>
      <c r="D117" s="22"/>
      <c r="E117" s="9"/>
      <c r="F117" s="15"/>
      <c r="G117" s="8"/>
      <c r="H117" s="17"/>
      <c r="I117" s="7"/>
      <c r="J117" s="7"/>
    </row>
    <row r="118" spans="2:18" ht="12.6" customHeight="1" x14ac:dyDescent="0.2">
      <c r="C118" s="21"/>
      <c r="D118" s="22"/>
      <c r="E118" s="9"/>
      <c r="F118" s="15"/>
      <c r="G118" s="8"/>
      <c r="H118" s="17"/>
      <c r="I118" s="7"/>
      <c r="J118" s="7"/>
    </row>
    <row r="119" spans="2:18" ht="12.6" customHeight="1" x14ac:dyDescent="0.2">
      <c r="C119" s="21"/>
      <c r="D119" s="22"/>
      <c r="E119" s="9"/>
      <c r="F119" s="15"/>
      <c r="G119" s="8"/>
      <c r="H119" s="17"/>
      <c r="I119" s="7"/>
      <c r="J119" s="7"/>
    </row>
    <row r="120" spans="2:18" ht="12.6" customHeight="1" x14ac:dyDescent="0.2">
      <c r="B120" s="13"/>
      <c r="C120" s="21"/>
      <c r="D120" s="22"/>
      <c r="E120" s="9"/>
      <c r="F120" s="15"/>
      <c r="G120" s="8"/>
      <c r="H120" s="17"/>
      <c r="I120" s="7"/>
      <c r="J120" s="7"/>
    </row>
    <row r="121" spans="2:18" ht="12.6" customHeight="1" x14ac:dyDescent="0.2">
      <c r="B121" s="216" t="s">
        <v>67</v>
      </c>
      <c r="C121" s="216"/>
      <c r="D121" s="216"/>
      <c r="E121" s="216"/>
      <c r="F121" s="216"/>
      <c r="G121" s="216"/>
      <c r="H121" s="216"/>
      <c r="I121" s="216"/>
      <c r="J121" s="216"/>
      <c r="K121" s="216"/>
      <c r="L121" s="216"/>
      <c r="M121" s="216"/>
      <c r="N121" s="216"/>
      <c r="O121" s="216"/>
      <c r="P121" s="216"/>
      <c r="Q121" s="23"/>
      <c r="R121" s="23"/>
    </row>
    <row r="122" spans="2:18" ht="12.6" customHeight="1" x14ac:dyDescent="0.2">
      <c r="B122" s="217"/>
      <c r="C122" s="217"/>
      <c r="D122" s="217"/>
      <c r="E122" s="217"/>
      <c r="F122" s="217"/>
      <c r="G122" s="217"/>
      <c r="H122" s="217"/>
      <c r="I122" s="217"/>
      <c r="J122" s="217"/>
      <c r="K122" s="217"/>
      <c r="L122" s="217"/>
      <c r="M122" s="217"/>
      <c r="N122" s="217"/>
      <c r="O122" s="217"/>
      <c r="P122" s="217"/>
      <c r="Q122" s="23"/>
      <c r="R122" s="23"/>
    </row>
    <row r="123" spans="2:18" ht="12.6" customHeight="1" x14ac:dyDescent="0.2">
      <c r="B123" s="13"/>
      <c r="C123" s="21"/>
      <c r="D123" s="22"/>
      <c r="E123" s="9"/>
      <c r="F123" s="15"/>
      <c r="G123" s="8"/>
      <c r="H123" s="17"/>
      <c r="I123" s="7"/>
      <c r="J123" s="7"/>
    </row>
    <row r="124" spans="2:18" ht="12.6" customHeight="1" x14ac:dyDescent="0.2">
      <c r="C124" s="21"/>
      <c r="D124" s="22"/>
      <c r="E124" s="9"/>
      <c r="F124" s="15"/>
      <c r="G124" s="8"/>
      <c r="H124" s="17"/>
      <c r="I124" s="7"/>
      <c r="J124" s="7"/>
    </row>
    <row r="125" spans="2:18" ht="12.6" customHeight="1" x14ac:dyDescent="0.2">
      <c r="C125" s="21"/>
      <c r="D125" s="22"/>
      <c r="E125" s="9"/>
      <c r="F125" s="15"/>
      <c r="G125" s="8"/>
      <c r="H125" s="17"/>
      <c r="I125" s="7"/>
      <c r="J125" s="7"/>
    </row>
    <row r="126" spans="2:18" ht="12.6" customHeight="1" x14ac:dyDescent="0.2">
      <c r="C126" s="21"/>
      <c r="D126" s="22"/>
      <c r="E126" s="9"/>
      <c r="F126" s="15"/>
      <c r="G126" s="8"/>
      <c r="H126" s="17"/>
      <c r="I126" s="7"/>
      <c r="J126" s="7"/>
    </row>
    <row r="127" spans="2:18" ht="12.6" customHeight="1" x14ac:dyDescent="0.2">
      <c r="C127" s="21"/>
      <c r="D127" s="22"/>
      <c r="E127" s="9"/>
      <c r="F127" s="15"/>
      <c r="G127" s="8"/>
      <c r="H127" s="17"/>
      <c r="I127" s="7"/>
      <c r="J127" s="7"/>
    </row>
    <row r="128" spans="2:18" ht="12.6" customHeight="1" x14ac:dyDescent="0.2">
      <c r="C128" s="21"/>
      <c r="D128" s="22"/>
      <c r="E128" s="9"/>
      <c r="F128" s="15"/>
      <c r="G128" s="8"/>
      <c r="H128" s="17"/>
      <c r="I128" s="7"/>
      <c r="J128" s="7"/>
    </row>
    <row r="129" spans="2:19" ht="12.6" customHeight="1" x14ac:dyDescent="0.2">
      <c r="C129" s="21"/>
      <c r="D129" s="22"/>
      <c r="E129" s="9"/>
      <c r="F129" s="15"/>
      <c r="G129" s="8"/>
      <c r="H129" s="17"/>
      <c r="I129" s="7"/>
      <c r="J129" s="7"/>
    </row>
    <row r="130" spans="2:19" ht="12.6" customHeight="1" x14ac:dyDescent="0.2">
      <c r="C130" s="21"/>
      <c r="D130" s="22"/>
      <c r="E130" s="9"/>
      <c r="F130" s="15"/>
      <c r="G130" s="8"/>
      <c r="H130" s="17"/>
      <c r="I130" s="7"/>
      <c r="J130" s="7"/>
    </row>
    <row r="131" spans="2:19" ht="12.6" customHeight="1" x14ac:dyDescent="0.2">
      <c r="C131" s="21"/>
      <c r="D131" s="22"/>
      <c r="E131" s="9"/>
      <c r="F131" s="15"/>
      <c r="G131" s="8"/>
      <c r="H131" s="17"/>
      <c r="I131" s="7"/>
      <c r="J131" s="7"/>
    </row>
    <row r="132" spans="2:19" ht="12.6" customHeight="1" x14ac:dyDescent="0.2">
      <c r="C132" s="21"/>
      <c r="D132" s="22"/>
      <c r="E132" s="9"/>
      <c r="F132" s="15"/>
      <c r="G132" s="8"/>
      <c r="H132" s="17"/>
      <c r="I132" s="7"/>
      <c r="J132" s="7"/>
    </row>
    <row r="133" spans="2:19" ht="12.6" customHeight="1" x14ac:dyDescent="0.2">
      <c r="C133" s="21"/>
      <c r="D133" s="22"/>
      <c r="E133" s="9"/>
      <c r="F133" s="15"/>
      <c r="G133" s="8"/>
      <c r="H133" s="17"/>
      <c r="I133" s="7"/>
      <c r="J133" s="7"/>
    </row>
    <row r="134" spans="2:19" ht="12.6" customHeight="1" x14ac:dyDescent="0.2">
      <c r="B134" s="13"/>
      <c r="C134" s="21"/>
      <c r="D134" s="22"/>
      <c r="E134" s="9"/>
      <c r="F134" s="15"/>
      <c r="G134" s="8"/>
      <c r="H134" s="17"/>
      <c r="I134" s="7"/>
      <c r="J134" s="7"/>
    </row>
    <row r="135" spans="2:19" ht="8.1" customHeight="1" x14ac:dyDescent="0.2">
      <c r="C135" s="21"/>
      <c r="D135" s="22"/>
      <c r="E135" s="9"/>
      <c r="F135" s="15"/>
      <c r="G135" s="8"/>
      <c r="H135" s="17"/>
      <c r="I135" s="7"/>
      <c r="J135" s="7"/>
    </row>
    <row r="136" spans="2:19" ht="11.1" customHeight="1" x14ac:dyDescent="0.2">
      <c r="B136" s="185" t="s">
        <v>713</v>
      </c>
      <c r="C136" s="185"/>
      <c r="D136" s="185"/>
      <c r="E136" s="185"/>
      <c r="F136" s="185"/>
      <c r="G136" s="185"/>
      <c r="H136" s="185"/>
      <c r="I136" s="185"/>
      <c r="J136" s="185"/>
      <c r="K136" s="185"/>
      <c r="L136" s="185"/>
      <c r="M136" s="185"/>
      <c r="N136" s="185"/>
      <c r="O136" s="185"/>
      <c r="P136" s="185"/>
      <c r="Q136" s="185"/>
    </row>
    <row r="137" spans="2:19" ht="11.1" customHeight="1" x14ac:dyDescent="0.2">
      <c r="B137" s="18" t="s">
        <v>115</v>
      </c>
      <c r="C137" s="89" t="str">
        <f ca="1">"Die Angaben zur Fläche beziehen sich auf den "&amp;TEXT(Auswert0!$N$3,"T.M.JJJJ")&amp;" bzw. "&amp;TEXT(DATEVALUE("31.12."&amp;Zuordnungen!$F$5),"T.M.JJJJ")&amp;"; zur sozialversicherungspflichtigen Beschäftigung auf den "&amp;TEXT(Auswert0!$S$3,"T.M.JJJJ")&amp;" bzw. "&amp;TEXT(DATEVALUE("30.6."&amp;Zuordnungen!$F$5),"T.M.JJJJ")</f>
        <v>Die Angaben zur Fläche beziehen sich auf den 31.12.2015 bzw. 31.12.1995; zur sozialversicherungspflichtigen Beschäftigung auf den 30.6.2014 bzw. 30.6.1995</v>
      </c>
    </row>
    <row r="138" spans="2:19" ht="11.1" customHeight="1" x14ac:dyDescent="0.2">
      <c r="B138" s="18"/>
      <c r="C138" s="89" t="s">
        <v>124</v>
      </c>
    </row>
    <row r="139" spans="2:19" ht="11.1" customHeight="1" x14ac:dyDescent="0.2">
      <c r="B139" s="19" t="s">
        <v>126</v>
      </c>
      <c r="C139" s="214" t="s">
        <v>714</v>
      </c>
      <c r="D139" s="215"/>
      <c r="E139" s="215"/>
      <c r="F139" s="215"/>
      <c r="G139" s="215"/>
      <c r="H139" s="215"/>
      <c r="I139" s="215"/>
      <c r="J139" s="215"/>
      <c r="K139" s="215"/>
      <c r="L139" s="215"/>
      <c r="M139" s="215"/>
      <c r="N139" s="215"/>
      <c r="O139" s="215"/>
      <c r="P139" s="215"/>
      <c r="Q139" s="215"/>
    </row>
    <row r="140" spans="2:19" ht="11.1" customHeight="1" x14ac:dyDescent="0.2">
      <c r="B140" s="19"/>
      <c r="C140" s="215"/>
      <c r="D140" s="215"/>
      <c r="E140" s="215"/>
      <c r="F140" s="215"/>
      <c r="G140" s="215"/>
      <c r="H140" s="215"/>
      <c r="I140" s="215"/>
      <c r="J140" s="215"/>
      <c r="K140" s="215"/>
      <c r="L140" s="215"/>
      <c r="M140" s="215"/>
      <c r="N140" s="215"/>
      <c r="O140" s="215"/>
      <c r="P140" s="215"/>
      <c r="Q140" s="215"/>
    </row>
    <row r="141" spans="2:19" ht="30" x14ac:dyDescent="0.4">
      <c r="B141" s="207" t="str">
        <f ca="1">$B$1</f>
        <v>Inanspruchnahme von Fläche nach Nutzungsart im Jahr 2015</v>
      </c>
      <c r="C141" s="207"/>
      <c r="D141" s="207"/>
      <c r="E141" s="207"/>
      <c r="F141" s="207"/>
      <c r="G141" s="207"/>
      <c r="H141" s="207"/>
      <c r="I141" s="207"/>
      <c r="J141" s="207"/>
      <c r="K141" s="207"/>
      <c r="L141" s="207"/>
      <c r="M141" s="207"/>
      <c r="N141" s="207"/>
      <c r="O141" s="207"/>
      <c r="P141" s="207"/>
      <c r="Q141" s="207"/>
      <c r="R141" s="232" t="str">
        <f>R94</f>
        <v>Vergleichsjahr</v>
      </c>
      <c r="S141" s="232"/>
    </row>
    <row r="142" spans="2:19" ht="20.25" x14ac:dyDescent="0.3">
      <c r="B142" s="220" t="s">
        <v>715</v>
      </c>
      <c r="C142" s="220"/>
      <c r="D142" s="220"/>
      <c r="E142" s="220"/>
      <c r="F142" s="220"/>
      <c r="G142" s="220"/>
      <c r="H142" s="220"/>
      <c r="I142" s="220"/>
      <c r="J142" s="220"/>
      <c r="K142" s="220"/>
      <c r="L142" s="220"/>
      <c r="M142" s="81">
        <f>Zuordnungen!$F$5</f>
        <v>1995</v>
      </c>
      <c r="O142" s="87"/>
      <c r="P142" s="87"/>
      <c r="Q142" s="87"/>
    </row>
    <row r="143" spans="2:19" ht="13.5" thickBot="1" x14ac:dyDescent="0.25"/>
    <row r="144" spans="2:19" x14ac:dyDescent="0.2">
      <c r="C144" s="3" t="s">
        <v>68</v>
      </c>
      <c r="D144" s="198" t="s">
        <v>664</v>
      </c>
      <c r="E144" s="199"/>
      <c r="F144" s="200"/>
      <c r="G144" s="205" t="s">
        <v>125</v>
      </c>
      <c r="H144" s="199"/>
      <c r="I144" s="199"/>
      <c r="J144" s="199"/>
      <c r="K144" s="199"/>
      <c r="L144" s="199"/>
      <c r="M144" s="200"/>
      <c r="N144"/>
      <c r="O144"/>
      <c r="P144"/>
    </row>
    <row r="145" spans="1:16" ht="14.25" customHeight="1" x14ac:dyDescent="0.2">
      <c r="D145" s="187" t="s">
        <v>74</v>
      </c>
      <c r="E145" s="190" t="str">
        <f>"Veränderung zum Jahr "&amp;Zuordnungen!$F$5</f>
        <v>Veränderung zum Jahr 1995</v>
      </c>
      <c r="F145" s="191"/>
      <c r="G145" s="196" t="s">
        <v>74</v>
      </c>
      <c r="H145" s="192" t="s">
        <v>643</v>
      </c>
      <c r="I145" s="190" t="str">
        <f>"Veränderung zum Jahr "&amp;Zuordnungen!$F$5</f>
        <v>Veränderung zum Jahr 1995</v>
      </c>
      <c r="J145" s="203"/>
      <c r="K145" s="211" t="s">
        <v>716</v>
      </c>
      <c r="L145" s="212"/>
      <c r="M145" s="213"/>
      <c r="N145"/>
      <c r="O145"/>
      <c r="P145"/>
    </row>
    <row r="146" spans="1:16" ht="12.75" customHeight="1" x14ac:dyDescent="0.2">
      <c r="D146" s="188"/>
      <c r="E146" s="192"/>
      <c r="F146" s="193"/>
      <c r="G146" s="197"/>
      <c r="H146" s="201"/>
      <c r="I146" s="192"/>
      <c r="J146" s="204"/>
      <c r="K146" s="209">
        <f ca="1">YEAR(Auswert0!$N$3)</f>
        <v>2015</v>
      </c>
      <c r="L146" s="201">
        <f>Zuordnungen!$F$5</f>
        <v>1995</v>
      </c>
      <c r="M146" s="218" t="str">
        <f ca="1">"Veränd. "&amp;L146&amp;"-"&amp;K146</f>
        <v>Veränd. 1995-2015</v>
      </c>
      <c r="N146"/>
      <c r="O146"/>
      <c r="P146"/>
    </row>
    <row r="147" spans="1:16" ht="12.6" customHeight="1" thickBot="1" x14ac:dyDescent="0.25">
      <c r="C147" s="88"/>
      <c r="D147" s="189"/>
      <c r="E147" s="107" t="s">
        <v>116</v>
      </c>
      <c r="F147" s="86"/>
      <c r="G147" s="4" t="s">
        <v>114</v>
      </c>
      <c r="H147" s="202"/>
      <c r="I147" s="107" t="s">
        <v>543</v>
      </c>
      <c r="J147" s="86"/>
      <c r="K147" s="210"/>
      <c r="L147" s="202"/>
      <c r="M147" s="219"/>
      <c r="N147"/>
      <c r="O147"/>
      <c r="P147"/>
    </row>
    <row r="148" spans="1:16" x14ac:dyDescent="0.2">
      <c r="A148" s="1">
        <v>3</v>
      </c>
      <c r="C148" s="28" t="str">
        <f ca="1">Auswert0!$B$3</f>
        <v>Region Münsterland</v>
      </c>
      <c r="D148" s="29">
        <f ca="1">Auswert0!$Y$3</f>
        <v>890259</v>
      </c>
      <c r="E148" s="82">
        <f ca="1">IF(Zuordnungen!$F$4=1,Auswert0!$Y$8,Auswert0!$Y$5)</f>
        <v>151063</v>
      </c>
      <c r="F148" s="45">
        <f ca="1">IF(Zuordnungen!$F$4=1,Auswert0!$Y$9,Auswert0!$Y$6)</f>
        <v>0.20436122489840314</v>
      </c>
      <c r="G148" s="62">
        <f ca="1">Auswert0!$V$3</f>
        <v>352.71379999999999</v>
      </c>
      <c r="H148" s="63">
        <f ca="1">Auswert0!$W$3</f>
        <v>0.34691316897551117</v>
      </c>
      <c r="I148" s="82">
        <f ca="1">IF(Zuordnungen!$F$4=1,Auswert0!$V$8*100,Auswert0!$V$5*100)</f>
        <v>4647.01</v>
      </c>
      <c r="J148" s="45">
        <f ca="1">IF(Zuordnungen!$F$4=1,Auswert0!$V$9,Auswert0!$V$6)</f>
        <v>0.15174222359513029</v>
      </c>
      <c r="K148" s="90">
        <f ca="1">Auswert0!$Z$3</f>
        <v>396.19234402572732</v>
      </c>
      <c r="L148" s="90">
        <f ca="1">IF(Zuordnungen!$F$4=1,Auswert0!$Z$7,Auswert0!$Z$4)</f>
        <v>414.29296154199966</v>
      </c>
      <c r="M148" s="99">
        <f ca="1">IF(Zuordnungen!$F$4=1,Auswert0!$Z$8,Auswert0!$Z$5)</f>
        <v>-18.100617516272337</v>
      </c>
      <c r="N148"/>
      <c r="O148"/>
      <c r="P148"/>
    </row>
    <row r="149" spans="1:16" x14ac:dyDescent="0.2">
      <c r="A149" s="1">
        <v>6</v>
      </c>
      <c r="C149" s="30" t="str">
        <f ca="1">Auswert0!$B$11</f>
        <v>Region Emscher-Lippe</v>
      </c>
      <c r="D149" s="32">
        <f ca="1">Auswert0!$Y$11</f>
        <v>517596</v>
      </c>
      <c r="E149" s="83">
        <f ca="1">IF(Zuordnungen!$F$4=1,Auswert0!$Y$16,Auswert0!$Y$13)</f>
        <v>21850</v>
      </c>
      <c r="F149" s="50">
        <f ca="1">IF(Zuordnungen!$F$4=1,Auswert0!$Y$17,Auswert0!$Y$14)</f>
        <v>4.4074990015048027E-2</v>
      </c>
      <c r="G149" s="65">
        <f ca="1">Auswert0!$V$11</f>
        <v>93.828199999999995</v>
      </c>
      <c r="H149" s="49">
        <f ca="1">Auswert0!$W$11</f>
        <v>0.25329570134128082</v>
      </c>
      <c r="I149" s="83">
        <f ca="1">IF(Zuordnungen!$F$4=1,Auswert0!$V$16*100,Auswert0!$V$13*100)</f>
        <v>243.36999999999875</v>
      </c>
      <c r="J149" s="50">
        <f ca="1">IF(Zuordnungen!$F$4=1,Auswert0!$V$17,Auswert0!$V$14)</f>
        <v>2.6628517033300551E-2</v>
      </c>
      <c r="K149" s="91">
        <f ca="1">Auswert0!$Z$11</f>
        <v>181.27690322181778</v>
      </c>
      <c r="L149" s="91">
        <f ca="1">IF(Zuordnungen!$F$4=1,Auswert0!$Z$15,Auswert0!$Z$12)</f>
        <v>184.35751372678754</v>
      </c>
      <c r="M149" s="95">
        <f ca="1">IF(Zuordnungen!$F$4=1,Auswert0!$Z$16,Auswert0!$Z$13)</f>
        <v>-3.0806105049697692</v>
      </c>
      <c r="N149"/>
      <c r="O149"/>
      <c r="P149"/>
    </row>
    <row r="150" spans="1:16" x14ac:dyDescent="0.2">
      <c r="A150" s="1">
        <v>9</v>
      </c>
      <c r="C150" s="5" t="str">
        <f ca="1">Auswert0!$B$19</f>
        <v>Münster, Regierungsbezirk</v>
      </c>
      <c r="D150" s="20">
        <f ca="1">Auswert0!$Y$19</f>
        <v>1407855</v>
      </c>
      <c r="E150" s="84">
        <f ca="1">IF(Zuordnungen!$F$4=1,Auswert0!$Y$24,Auswert0!$Y$21)</f>
        <v>172913</v>
      </c>
      <c r="F150" s="55">
        <f ca="1">IF(Zuordnungen!$F$4=1,Auswert0!$Y$25,Auswert0!$Y$22)</f>
        <v>0.14001710201774659</v>
      </c>
      <c r="G150" s="67">
        <f ca="1">Auswert0!$V$19</f>
        <v>446.54199999999997</v>
      </c>
      <c r="H150" s="54">
        <f ca="1">Auswert0!$W$19</f>
        <v>0.32191322900721203</v>
      </c>
      <c r="I150" s="84">
        <f ca="1">IF(Zuordnungen!$F$4=1,Auswert0!$V$24*100,Auswert0!$V$21*100)</f>
        <v>4890.3799999999992</v>
      </c>
      <c r="J150" s="55">
        <f ca="1">IF(Zuordnungen!$F$4=1,Auswert0!$V$25,Auswert0!$V$22)</f>
        <v>0.12298566888191323</v>
      </c>
      <c r="K150" s="92">
        <f ca="1">Auswert0!$Z$19</f>
        <v>317.17897084571922</v>
      </c>
      <c r="L150" s="92">
        <f ca="1">IF(Zuordnungen!$F$4=1,Auswert0!$Z$23,Auswert0!$Z$20)</f>
        <v>321.98937278026011</v>
      </c>
      <c r="M150" s="96">
        <f ca="1">IF(Zuordnungen!$F$4=1,Auswert0!$Z$24,Auswert0!$Z$21)</f>
        <v>-4.8104019345408915</v>
      </c>
      <c r="N150"/>
      <c r="O150"/>
      <c r="P150"/>
    </row>
    <row r="151" spans="1:16" x14ac:dyDescent="0.2">
      <c r="A151" s="1">
        <v>12</v>
      </c>
      <c r="C151" s="30" t="str">
        <f ca="1">Auswert0!$B$27</f>
        <v>Ländlicher Raum NRW</v>
      </c>
      <c r="D151" s="32">
        <f ca="1">Auswert0!$Y$27</f>
        <v>3754502</v>
      </c>
      <c r="E151" s="83">
        <f ca="1">IF(Zuordnungen!$F$4=1,Auswert0!$Y$32,Auswert0!$Y$29)</f>
        <v>564760</v>
      </c>
      <c r="F151" s="50">
        <f ca="1">IF(Zuordnungen!$F$4=1,Auswert0!$Y$33,Auswert0!$Y$30)</f>
        <v>0.1770550721657112</v>
      </c>
      <c r="G151" s="65">
        <f ca="1">Auswert0!$V$27</f>
        <v>1544.2231000000008</v>
      </c>
      <c r="H151" s="49">
        <f ca="1">Auswert0!$W$27</f>
        <v>0.3665380455910302</v>
      </c>
      <c r="I151" s="83">
        <f ca="1">IF(Zuordnungen!$F$4=1,Auswert0!$V$32*100,Auswert0!$V$29*100)</f>
        <v>17343.000000000073</v>
      </c>
      <c r="J151" s="50">
        <f ca="1">IF(Zuordnungen!$F$4=1,Auswert0!$V$33,Auswert0!$V$30)</f>
        <v>0.12651799895987276</v>
      </c>
      <c r="K151" s="91">
        <f ca="1">Auswert0!$Z$27</f>
        <v>411.29904844903558</v>
      </c>
      <c r="L151" s="91">
        <f ca="1">IF(Zuordnungen!$F$4=1,Auswert0!$Z$31,Auswert0!$Z$28)</f>
        <v>429.7504625765971</v>
      </c>
      <c r="M151" s="95">
        <f ca="1">IF(Zuordnungen!$F$4=1,Auswert0!$Z$32,Auswert0!$Z$29)</f>
        <v>-18.45141412756152</v>
      </c>
      <c r="N151"/>
      <c r="O151"/>
      <c r="P151"/>
    </row>
    <row r="152" spans="1:16" x14ac:dyDescent="0.2">
      <c r="A152" s="1">
        <v>15</v>
      </c>
      <c r="C152" s="5" t="str">
        <f ca="1">Auswert0!$B$35</f>
        <v>Ballungsrand NRW</v>
      </c>
      <c r="D152" s="20">
        <f ca="1">Auswert0!$Y$35</f>
        <v>1916551</v>
      </c>
      <c r="E152" s="84">
        <f ca="1">IF(Zuordnungen!$F$4=1,Auswert0!$Y$40,Auswert0!$Y$37)</f>
        <v>207221</v>
      </c>
      <c r="F152" s="55">
        <f ca="1">IF(Zuordnungen!$F$4=1,Auswert0!$Y$41,Auswert0!$Y$38)</f>
        <v>0.1212293705720955</v>
      </c>
      <c r="G152" s="67">
        <f ca="1">Auswert0!$V$35</f>
        <v>345.11959999999988</v>
      </c>
      <c r="H152" s="54">
        <f ca="1">Auswert0!$W$35</f>
        <v>0.26376441909243281</v>
      </c>
      <c r="I152" s="84">
        <f ca="1">IF(Zuordnungen!$F$4=1,Auswert0!$V$40*100,Auswert0!$V$37*100)</f>
        <v>3236.6399999999885</v>
      </c>
      <c r="J152" s="55">
        <f ca="1">IF(Zuordnungen!$F$4=1,Auswert0!$V$41,Auswert0!$V$38)</f>
        <v>0.1034886293729365</v>
      </c>
      <c r="K152" s="93">
        <f ca="1">Auswert0!$Z$35</f>
        <v>180.07326703020158</v>
      </c>
      <c r="L152" s="93">
        <f ca="1">IF(Zuordnungen!$F$4=1,Auswert0!$Z$39,Auswert0!$Z$36)</f>
        <v>182.96829752008097</v>
      </c>
      <c r="M152" s="96">
        <f ca="1">IF(Zuordnungen!$F$4=1,Auswert0!$Z$40,Auswert0!$Z$37)</f>
        <v>-2.8950304898793888</v>
      </c>
      <c r="N152"/>
      <c r="O152"/>
      <c r="P152"/>
    </row>
    <row r="153" spans="1:16" ht="13.5" thickBot="1" x14ac:dyDescent="0.25">
      <c r="A153" s="1">
        <v>18</v>
      </c>
      <c r="C153" s="31" t="str">
        <f ca="1">Auswert0!$B$43</f>
        <v>Nordrhein-Westfalen</v>
      </c>
      <c r="D153" s="33">
        <f ca="1">Auswert0!$Y$43</f>
        <v>9639714</v>
      </c>
      <c r="E153" s="85">
        <f ca="1">IF(Zuordnungen!$F$4=1,Auswert0!$Y$48,Auswert0!$Y$45)</f>
        <v>853491</v>
      </c>
      <c r="F153" s="60">
        <f ca="1">IF(Zuordnungen!$F$4=1,Auswert0!$Y$49,Auswert0!$Y$46)</f>
        <v>9.7139692448051915E-2</v>
      </c>
      <c r="G153" s="69">
        <f ca="1">Auswert0!$V$43</f>
        <v>2454.7599</v>
      </c>
      <c r="H153" s="70">
        <f ca="1">Auswert0!$W$43</f>
        <v>0.31358367729673681</v>
      </c>
      <c r="I153" s="85">
        <f ca="1">IF(Zuordnungen!$F$4=1,Auswert0!$V$48*100,Auswert0!$V$45*100)</f>
        <v>23467.83</v>
      </c>
      <c r="J153" s="60">
        <f ca="1">IF(Zuordnungen!$F$4=1,Auswert0!$V$49,Auswert0!$V$46)</f>
        <v>0.1057070604972358</v>
      </c>
      <c r="K153" s="94">
        <f ca="1">Auswert0!$Z$43</f>
        <v>254.65069814311917</v>
      </c>
      <c r="L153" s="94">
        <f ca="1">IF(Zuordnungen!$F$4=1,Auswert0!$Z$47,Auswert0!$Z$44)</f>
        <v>252.67758398574676</v>
      </c>
      <c r="M153" s="97">
        <f ca="1">IF(Zuordnungen!$F$4=1,Auswert0!$Z$48,Auswert0!$Z$45)</f>
        <v>1.9731141573724074</v>
      </c>
      <c r="N153"/>
      <c r="O153"/>
      <c r="P153"/>
    </row>
    <row r="154" spans="1:16" customFormat="1" hidden="1" x14ac:dyDescent="0.2">
      <c r="C154">
        <v>2</v>
      </c>
      <c r="D154">
        <v>34</v>
      </c>
      <c r="E154">
        <v>35</v>
      </c>
      <c r="F154">
        <v>36</v>
      </c>
      <c r="G154">
        <v>29</v>
      </c>
      <c r="I154">
        <v>30</v>
      </c>
      <c r="J154">
        <v>31</v>
      </c>
      <c r="K154">
        <v>37</v>
      </c>
      <c r="L154">
        <v>37</v>
      </c>
    </row>
    <row r="155" spans="1:16" ht="8.1" customHeight="1" x14ac:dyDescent="0.2">
      <c r="C155" s="21"/>
      <c r="D155" s="22"/>
      <c r="E155" s="9"/>
      <c r="F155" s="15"/>
      <c r="G155" s="8"/>
      <c r="H155" s="17"/>
      <c r="I155" s="7"/>
      <c r="J155" s="7"/>
    </row>
    <row r="156" spans="1:16" x14ac:dyDescent="0.2">
      <c r="B156" s="206" t="s">
        <v>717</v>
      </c>
      <c r="C156" s="206"/>
      <c r="D156" s="206"/>
      <c r="E156" s="206"/>
      <c r="F156" s="206"/>
      <c r="G156" s="103" t="str">
        <f ca="1">"in % von "&amp;Auswert0!$C$4&amp;" bis "&amp;Auswert0!$C$3</f>
        <v>in % von  bis 0</v>
      </c>
      <c r="I156" s="23"/>
      <c r="J156" s="23"/>
      <c r="K156" s="23"/>
      <c r="L156" s="23"/>
      <c r="M156" s="23"/>
      <c r="N156" s="23"/>
      <c r="O156" s="23"/>
      <c r="P156" s="23"/>
    </row>
    <row r="157" spans="1:16" ht="12.6" customHeight="1" x14ac:dyDescent="0.2"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</row>
    <row r="158" spans="1:16" ht="12.6" customHeight="1" x14ac:dyDescent="0.2">
      <c r="C158" s="21"/>
      <c r="D158" s="22"/>
      <c r="E158" s="9"/>
      <c r="F158" s="15"/>
      <c r="G158" s="8"/>
      <c r="H158" s="17"/>
      <c r="I158" s="7"/>
      <c r="J158" s="7"/>
    </row>
    <row r="159" spans="1:16" ht="12.6" customHeight="1" x14ac:dyDescent="0.2">
      <c r="C159" s="21"/>
      <c r="D159" s="22"/>
      <c r="E159" s="9"/>
      <c r="F159" s="15"/>
      <c r="G159" s="8"/>
      <c r="H159" s="17"/>
      <c r="I159" s="7"/>
      <c r="J159" s="7"/>
    </row>
    <row r="160" spans="1:16" ht="12.6" customHeight="1" x14ac:dyDescent="0.2">
      <c r="C160" s="21"/>
      <c r="D160" s="22"/>
      <c r="E160" s="9"/>
      <c r="F160" s="15"/>
      <c r="G160" s="8"/>
      <c r="H160" s="17"/>
      <c r="I160" s="7"/>
      <c r="J160" s="7"/>
    </row>
    <row r="161" spans="2:18" ht="12.6" customHeight="1" x14ac:dyDescent="0.2">
      <c r="C161" s="21"/>
      <c r="D161" s="22"/>
      <c r="E161" s="9"/>
      <c r="F161" s="15"/>
      <c r="G161" s="8"/>
      <c r="H161" s="17"/>
      <c r="I161" s="7"/>
      <c r="J161" s="7"/>
    </row>
    <row r="162" spans="2:18" ht="12.6" customHeight="1" x14ac:dyDescent="0.2">
      <c r="C162" s="21"/>
      <c r="D162" s="22"/>
      <c r="E162" s="9"/>
      <c r="F162" s="15"/>
      <c r="G162" s="8"/>
      <c r="H162" s="17"/>
      <c r="I162" s="7"/>
      <c r="J162" s="7"/>
    </row>
    <row r="163" spans="2:18" ht="12.6" customHeight="1" x14ac:dyDescent="0.2">
      <c r="C163" s="21"/>
      <c r="D163" s="22"/>
      <c r="E163" s="9"/>
      <c r="F163" s="15"/>
      <c r="G163" s="8"/>
      <c r="H163" s="17"/>
      <c r="I163" s="7"/>
      <c r="J163" s="7"/>
    </row>
    <row r="164" spans="2:18" ht="12.6" customHeight="1" x14ac:dyDescent="0.2">
      <c r="C164" s="21"/>
      <c r="D164" s="22"/>
      <c r="E164" s="9"/>
      <c r="F164" s="15"/>
      <c r="G164" s="8"/>
      <c r="H164" s="17"/>
      <c r="I164" s="7"/>
      <c r="J164" s="7"/>
    </row>
    <row r="165" spans="2:18" ht="12.6" customHeight="1" x14ac:dyDescent="0.2">
      <c r="C165" s="21"/>
      <c r="D165" s="22"/>
      <c r="E165" s="9"/>
      <c r="F165" s="15"/>
      <c r="G165" s="8"/>
      <c r="H165" s="17"/>
      <c r="I165" s="7"/>
      <c r="J165" s="7"/>
    </row>
    <row r="166" spans="2:18" ht="12.6" customHeight="1" x14ac:dyDescent="0.2">
      <c r="C166" s="21"/>
      <c r="D166" s="22"/>
      <c r="E166" s="9"/>
      <c r="F166" s="15"/>
      <c r="G166" s="8"/>
      <c r="H166" s="17"/>
      <c r="I166" s="7"/>
      <c r="J166" s="7"/>
    </row>
    <row r="167" spans="2:18" ht="12.6" customHeight="1" x14ac:dyDescent="0.2">
      <c r="B167" s="13"/>
      <c r="C167" s="21"/>
      <c r="D167" s="22"/>
      <c r="E167" s="9"/>
      <c r="F167" s="15"/>
      <c r="G167" s="8"/>
      <c r="H167" s="17"/>
      <c r="I167" s="7"/>
      <c r="J167" s="7"/>
    </row>
    <row r="168" spans="2:18" ht="12.6" customHeight="1" x14ac:dyDescent="0.2">
      <c r="B168" s="194" t="s">
        <v>718</v>
      </c>
      <c r="C168" s="194"/>
      <c r="D168" s="194"/>
      <c r="E168" s="194"/>
      <c r="F168" s="194"/>
      <c r="G168" s="194"/>
      <c r="H168" s="194"/>
      <c r="I168" s="194"/>
      <c r="J168" s="194"/>
      <c r="K168" s="194"/>
      <c r="L168" s="194"/>
      <c r="M168" s="194"/>
      <c r="N168" s="194"/>
      <c r="O168" s="194"/>
      <c r="P168" s="194"/>
      <c r="Q168" s="23"/>
      <c r="R168" s="23"/>
    </row>
    <row r="169" spans="2:18" ht="12.6" customHeight="1" x14ac:dyDescent="0.2">
      <c r="B169" s="195"/>
      <c r="C169" s="195"/>
      <c r="D169" s="195"/>
      <c r="E169" s="195"/>
      <c r="F169" s="195"/>
      <c r="G169" s="195"/>
      <c r="H169" s="195"/>
      <c r="I169" s="195"/>
      <c r="J169" s="195"/>
      <c r="K169" s="195"/>
      <c r="L169" s="195"/>
      <c r="M169" s="195"/>
      <c r="N169" s="195"/>
      <c r="O169" s="195"/>
      <c r="P169" s="195"/>
      <c r="Q169" s="23"/>
      <c r="R169" s="23"/>
    </row>
    <row r="170" spans="2:18" ht="12.6" customHeight="1" x14ac:dyDescent="0.2">
      <c r="B170" s="13"/>
      <c r="C170" s="21"/>
      <c r="D170" s="22"/>
      <c r="E170" s="9"/>
      <c r="F170" s="15"/>
      <c r="G170" s="8"/>
      <c r="H170" s="17"/>
      <c r="I170" s="7"/>
      <c r="J170" s="7"/>
    </row>
    <row r="171" spans="2:18" ht="12.6" customHeight="1" x14ac:dyDescent="0.2">
      <c r="C171" s="21"/>
      <c r="D171" s="22"/>
      <c r="E171" s="9"/>
      <c r="F171" s="15"/>
      <c r="G171" s="8"/>
      <c r="H171" s="17"/>
      <c r="I171" s="7"/>
      <c r="J171" s="7"/>
    </row>
    <row r="172" spans="2:18" ht="12.6" customHeight="1" x14ac:dyDescent="0.2">
      <c r="C172" s="21"/>
      <c r="D172" s="22"/>
      <c r="E172" s="9"/>
      <c r="F172" s="15"/>
      <c r="G172" s="8"/>
      <c r="H172" s="17"/>
      <c r="I172" s="7"/>
      <c r="J172" s="7"/>
    </row>
    <row r="173" spans="2:18" ht="12.6" customHeight="1" x14ac:dyDescent="0.2">
      <c r="C173" s="21"/>
      <c r="D173" s="22"/>
      <c r="E173" s="9"/>
      <c r="F173" s="15"/>
      <c r="G173" s="8"/>
      <c r="H173" s="17"/>
      <c r="I173" s="7"/>
      <c r="J173" s="7"/>
    </row>
    <row r="174" spans="2:18" ht="12.6" customHeight="1" x14ac:dyDescent="0.2">
      <c r="C174" s="21"/>
      <c r="D174" s="22"/>
      <c r="E174" s="9"/>
      <c r="F174" s="15"/>
      <c r="G174" s="8"/>
      <c r="H174" s="17"/>
      <c r="I174" s="7"/>
      <c r="J174" s="7"/>
    </row>
    <row r="175" spans="2:18" ht="12.6" customHeight="1" x14ac:dyDescent="0.2">
      <c r="C175" s="21"/>
      <c r="D175" s="22"/>
      <c r="E175" s="9"/>
      <c r="F175" s="15"/>
      <c r="G175" s="8"/>
      <c r="H175" s="17"/>
      <c r="I175" s="7"/>
      <c r="J175" s="7"/>
    </row>
    <row r="176" spans="2:18" ht="12.6" customHeight="1" x14ac:dyDescent="0.2">
      <c r="C176" s="21"/>
      <c r="D176" s="22"/>
      <c r="E176" s="9"/>
      <c r="F176" s="15"/>
      <c r="G176" s="8"/>
      <c r="H176" s="17"/>
      <c r="I176" s="7"/>
      <c r="J176" s="7"/>
    </row>
    <row r="177" spans="2:17" ht="12.6" customHeight="1" x14ac:dyDescent="0.2">
      <c r="C177" s="21"/>
      <c r="D177" s="22"/>
      <c r="E177" s="9"/>
      <c r="F177" s="15"/>
      <c r="G177" s="8"/>
      <c r="H177" s="17"/>
      <c r="I177" s="7"/>
      <c r="J177" s="7"/>
    </row>
    <row r="178" spans="2:17" ht="12.6" customHeight="1" x14ac:dyDescent="0.2">
      <c r="C178" s="21"/>
      <c r="D178" s="22"/>
      <c r="E178" s="9"/>
      <c r="F178" s="15"/>
      <c r="G178" s="8"/>
      <c r="H178" s="17"/>
      <c r="I178" s="7"/>
      <c r="J178" s="7"/>
    </row>
    <row r="179" spans="2:17" ht="12.6" customHeight="1" x14ac:dyDescent="0.2">
      <c r="C179" s="21"/>
      <c r="D179" s="22"/>
      <c r="E179" s="9"/>
      <c r="F179" s="15"/>
      <c r="G179" s="8"/>
      <c r="H179" s="17"/>
      <c r="I179" s="7"/>
      <c r="J179" s="7"/>
    </row>
    <row r="180" spans="2:17" ht="12.6" customHeight="1" x14ac:dyDescent="0.2">
      <c r="C180" s="21"/>
      <c r="D180" s="22"/>
      <c r="E180" s="9"/>
      <c r="F180" s="15"/>
      <c r="G180" s="8"/>
      <c r="H180" s="17"/>
      <c r="I180" s="7"/>
      <c r="J180" s="7"/>
    </row>
    <row r="181" spans="2:17" ht="12.6" customHeight="1" x14ac:dyDescent="0.2">
      <c r="B181" s="13"/>
      <c r="C181" s="21"/>
      <c r="D181" s="22"/>
      <c r="E181" s="9"/>
      <c r="F181" s="15"/>
      <c r="G181" s="8"/>
      <c r="H181" s="17"/>
      <c r="I181" s="7"/>
      <c r="J181" s="7"/>
    </row>
    <row r="182" spans="2:17" ht="8.1" customHeight="1" x14ac:dyDescent="0.2">
      <c r="C182" s="21"/>
      <c r="D182" s="22"/>
      <c r="E182" s="9"/>
      <c r="F182" s="15"/>
      <c r="G182" s="8"/>
      <c r="H182" s="17"/>
      <c r="I182" s="7"/>
      <c r="J182" s="7"/>
    </row>
    <row r="183" spans="2:17" ht="11.1" customHeight="1" x14ac:dyDescent="0.2">
      <c r="B183" s="185" t="s">
        <v>713</v>
      </c>
      <c r="C183" s="185"/>
      <c r="D183" s="185"/>
      <c r="E183" s="185"/>
      <c r="F183" s="185"/>
      <c r="G183" s="185"/>
      <c r="H183" s="185"/>
      <c r="I183" s="185"/>
      <c r="J183" s="185"/>
      <c r="K183" s="185"/>
      <c r="L183" s="185"/>
      <c r="M183" s="185"/>
      <c r="N183" s="185"/>
      <c r="O183" s="185"/>
      <c r="P183" s="185"/>
      <c r="Q183" s="185"/>
    </row>
    <row r="184" spans="2:17" ht="11.1" customHeight="1" x14ac:dyDescent="0.2">
      <c r="B184" s="18" t="s">
        <v>115</v>
      </c>
      <c r="C184" s="186" t="str">
        <f ca="1">"Die Angaben zur Fläche beziehen sich auf den "&amp;TEXT(Auswert0!$N$3,"T.M.JJJJ")&amp;" bzw. "&amp;TEXT(DATEVALUE("31.12."&amp;Zuordnungen!$F$5),"T.M.JJJJ")&amp;"; zu den PKW auf den "&amp;TEXT(Auswert0!$X$3,"T.M.JJJJ")&amp;" bzw. "&amp;TEXT(DATEVALUE("1.1."&amp;Zuordnungen!$F$5),"T.M.JJJJ")</f>
        <v>Die Angaben zur Fläche beziehen sich auf den 31.12.2015 bzw. 31.12.1995; zu den PKW auf den 1.1.2016 bzw. 1.1.1995</v>
      </c>
      <c r="D184" s="186"/>
      <c r="E184" s="186"/>
      <c r="F184" s="186"/>
      <c r="G184" s="186"/>
      <c r="H184" s="186"/>
      <c r="I184" s="186"/>
      <c r="J184" s="186"/>
      <c r="K184" s="186"/>
      <c r="L184" s="186"/>
      <c r="M184" s="186"/>
      <c r="N184" s="186"/>
      <c r="O184" s="186"/>
      <c r="P184" s="186"/>
      <c r="Q184" s="186"/>
    </row>
    <row r="185" spans="2:17" ht="11.1" customHeight="1" x14ac:dyDescent="0.2">
      <c r="C185" s="208"/>
      <c r="D185" s="208"/>
      <c r="E185" s="208"/>
      <c r="F185" s="208"/>
      <c r="G185" s="208"/>
      <c r="H185" s="208"/>
      <c r="I185" s="208"/>
      <c r="J185" s="208"/>
      <c r="K185" s="208"/>
      <c r="L185" s="208"/>
      <c r="M185" s="208"/>
      <c r="N185" s="208"/>
      <c r="O185" s="208"/>
      <c r="P185" s="208"/>
      <c r="Q185" s="208"/>
    </row>
    <row r="186" spans="2:17" ht="11.1" customHeight="1" x14ac:dyDescent="0.2">
      <c r="C186" s="208"/>
      <c r="D186" s="208"/>
      <c r="E186" s="208"/>
      <c r="F186" s="208"/>
      <c r="G186" s="208"/>
      <c r="H186" s="208"/>
      <c r="I186" s="208"/>
      <c r="J186" s="208"/>
      <c r="K186" s="208"/>
      <c r="L186" s="208"/>
      <c r="M186" s="208"/>
      <c r="N186" s="208"/>
      <c r="O186" s="208"/>
      <c r="P186" s="208"/>
      <c r="Q186" s="208"/>
    </row>
    <row r="187" spans="2:17" x14ac:dyDescent="0.2">
      <c r="C187" s="208"/>
      <c r="D187" s="208"/>
      <c r="E187" s="208"/>
      <c r="F187" s="208"/>
      <c r="G187" s="208"/>
      <c r="H187" s="208"/>
      <c r="I187" s="208"/>
      <c r="J187" s="208"/>
      <c r="K187" s="208"/>
      <c r="L187" s="208"/>
      <c r="M187" s="208"/>
      <c r="N187" s="208"/>
      <c r="O187" s="208"/>
      <c r="P187" s="208"/>
      <c r="Q187" s="208"/>
    </row>
  </sheetData>
  <sheetProtection password="82E4" sheet="1" objects="1" scenarios="1" selectLockedCells="1" selectUnlockedCells="1"/>
  <mergeCells count="81">
    <mergeCell ref="R48:S48"/>
    <mergeCell ref="R94:S94"/>
    <mergeCell ref="R141:S141"/>
    <mergeCell ref="H28:K28"/>
    <mergeCell ref="L28:O28"/>
    <mergeCell ref="N29:O30"/>
    <mergeCell ref="P28:Q28"/>
    <mergeCell ref="B95:M95"/>
    <mergeCell ref="H98:H100"/>
    <mergeCell ref="M99:M100"/>
    <mergeCell ref="B40:Q40"/>
    <mergeCell ref="B90:Q90"/>
    <mergeCell ref="D29:D30"/>
    <mergeCell ref="M29:M31"/>
    <mergeCell ref="F29:G30"/>
    <mergeCell ref="E29:E31"/>
    <mergeCell ref="C184:Q184"/>
    <mergeCell ref="B156:F156"/>
    <mergeCell ref="B1:Q1"/>
    <mergeCell ref="E4:H4"/>
    <mergeCell ref="I4:L4"/>
    <mergeCell ref="I5:I6"/>
    <mergeCell ref="J5:J7"/>
    <mergeCell ref="K5:L6"/>
    <mergeCell ref="B2:H2"/>
    <mergeCell ref="F5:F7"/>
    <mergeCell ref="D4:D6"/>
    <mergeCell ref="D7:E7"/>
    <mergeCell ref="G5:H6"/>
    <mergeCell ref="E5:E6"/>
    <mergeCell ref="Q29:Q31"/>
    <mergeCell ref="P29:P30"/>
    <mergeCell ref="H29:H30"/>
    <mergeCell ref="I29:I31"/>
    <mergeCell ref="L29:L30"/>
    <mergeCell ref="J29:K30"/>
    <mergeCell ref="D28:G28"/>
    <mergeCell ref="B48:Q48"/>
    <mergeCell ref="M53:M54"/>
    <mergeCell ref="L53:L54"/>
    <mergeCell ref="K53:K54"/>
    <mergeCell ref="K52:M52"/>
    <mergeCell ref="D52:D54"/>
    <mergeCell ref="G51:M51"/>
    <mergeCell ref="B49:L49"/>
    <mergeCell ref="D51:F51"/>
    <mergeCell ref="E52:F53"/>
    <mergeCell ref="G52:G53"/>
    <mergeCell ref="H52:H54"/>
    <mergeCell ref="I52:J53"/>
    <mergeCell ref="C185:Q187"/>
    <mergeCell ref="B141:Q141"/>
    <mergeCell ref="G98:G99"/>
    <mergeCell ref="K99:K100"/>
    <mergeCell ref="L99:L100"/>
    <mergeCell ref="I98:J99"/>
    <mergeCell ref="K98:M98"/>
    <mergeCell ref="C139:Q140"/>
    <mergeCell ref="B121:P122"/>
    <mergeCell ref="G144:M144"/>
    <mergeCell ref="K145:M145"/>
    <mergeCell ref="K146:K147"/>
    <mergeCell ref="L146:L147"/>
    <mergeCell ref="M146:M147"/>
    <mergeCell ref="B142:L142"/>
    <mergeCell ref="B136:Q136"/>
    <mergeCell ref="B183:Q183"/>
    <mergeCell ref="C91:Q91"/>
    <mergeCell ref="D145:D147"/>
    <mergeCell ref="E145:F146"/>
    <mergeCell ref="B168:P169"/>
    <mergeCell ref="G145:G146"/>
    <mergeCell ref="D144:F144"/>
    <mergeCell ref="H145:H147"/>
    <mergeCell ref="I145:J146"/>
    <mergeCell ref="G97:M97"/>
    <mergeCell ref="D98:D100"/>
    <mergeCell ref="E98:F99"/>
    <mergeCell ref="B109:H109"/>
    <mergeCell ref="D97:F97"/>
    <mergeCell ref="B94:Q94"/>
  </mergeCells>
  <phoneticPr fontId="0" type="noConversion"/>
  <pageMargins left="0.39370078740157483" right="0" top="0.59055118110236227" bottom="0.59055118110236227" header="0.39370078740157483" footer="0.39370078740157483"/>
  <pageSetup paperSize="9" scale="88" fitToHeight="4" orientation="landscape" r:id="rId1"/>
  <headerFooter alignWithMargins="0">
    <oddHeader>&amp;L&amp;8Bezirksregierung Münster, Dezernat 32, 48128 Münster
&amp;R&amp;"Arial,Kursiv"&amp;8&amp;D</oddHeader>
    <oddFooter>&amp;L&amp;8Tel.: 0251 / 411 1794 / email: hermann.henke@brms.nrw.de&amp;R&amp;"Arial,Kursiv"&amp;8&amp;F&amp;"Arial,Standard"
Seite &amp;P von &amp;N</oddFooter>
  </headerFooter>
  <rowBreaks count="2" manualBreakCount="2">
    <brk id="47" max="16383" man="1"/>
    <brk id="93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List Box 1">
              <controlPr defaultSize="0" autoLine="0" autoPict="0" altText="">
                <anchor moveWithCells="1">
                  <from>
                    <xdr:col>17</xdr:col>
                    <xdr:colOff>47625</xdr:colOff>
                    <xdr:row>0</xdr:row>
                    <xdr:rowOff>352425</xdr:rowOff>
                  </from>
                  <to>
                    <xdr:col>18</xdr:col>
                    <xdr:colOff>19050</xdr:colOff>
                    <xdr:row>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List Box 2">
              <controlPr defaultSize="0" autoLine="0" autoPict="0" altText="">
                <anchor moveWithCells="1">
                  <from>
                    <xdr:col>17</xdr:col>
                    <xdr:colOff>285750</xdr:colOff>
                    <xdr:row>47</xdr:row>
                    <xdr:rowOff>361950</xdr:rowOff>
                  </from>
                  <to>
                    <xdr:col>18</xdr:col>
                    <xdr:colOff>257175</xdr:colOff>
                    <xdr:row>48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List Box 3">
              <controlPr defaultSize="0" autoLine="0" autoPict="0" altText="">
                <anchor moveWithCells="1">
                  <from>
                    <xdr:col>17</xdr:col>
                    <xdr:colOff>285750</xdr:colOff>
                    <xdr:row>93</xdr:row>
                    <xdr:rowOff>371475</xdr:rowOff>
                  </from>
                  <to>
                    <xdr:col>18</xdr:col>
                    <xdr:colOff>257175</xdr:colOff>
                    <xdr:row>94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List Box 4">
              <controlPr defaultSize="0" autoLine="0" autoPict="0" altText="">
                <anchor moveWithCells="1">
                  <from>
                    <xdr:col>17</xdr:col>
                    <xdr:colOff>304800</xdr:colOff>
                    <xdr:row>140</xdr:row>
                    <xdr:rowOff>361950</xdr:rowOff>
                  </from>
                  <to>
                    <xdr:col>18</xdr:col>
                    <xdr:colOff>276225</xdr:colOff>
                    <xdr:row>141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7">
    <pageSetUpPr autoPageBreaks="0"/>
  </sheetPr>
  <dimension ref="A1:G33"/>
  <sheetViews>
    <sheetView showGridLines="0" showRowColHeaders="0" showZeros="0" tabSelected="1" showOutlineSymbols="0" workbookViewId="0">
      <selection activeCell="A31" sqref="A31:F33"/>
    </sheetView>
  </sheetViews>
  <sheetFormatPr baseColWidth="10" defaultRowHeight="12.75" x14ac:dyDescent="0.2"/>
  <cols>
    <col min="1" max="6" width="20.42578125" style="1" customWidth="1"/>
    <col min="7" max="16384" width="11.42578125" style="1"/>
  </cols>
  <sheetData>
    <row r="1" spans="1:7" ht="23.25" customHeight="1" x14ac:dyDescent="0.35">
      <c r="A1" s="234" t="s">
        <v>56</v>
      </c>
      <c r="B1" s="234"/>
      <c r="C1" s="234"/>
      <c r="D1" s="234"/>
      <c r="E1" s="234"/>
      <c r="F1" s="234"/>
    </row>
    <row r="2" spans="1:7" ht="23.25" customHeight="1" x14ac:dyDescent="0.35">
      <c r="A2" s="233" t="str">
        <f ca="1">"Inanspruchnahme von Fläche nach Nutzungsart zum "&amp;TEXT(Auswert0!$F$3,"TT.MM.JJJJ")</f>
        <v>Inanspruchnahme von Fläche nach Nutzungsart zum 31.12.2015</v>
      </c>
      <c r="B2" s="233"/>
      <c r="C2" s="233"/>
      <c r="D2" s="233"/>
      <c r="E2" s="233"/>
      <c r="F2" s="233"/>
    </row>
    <row r="3" spans="1:7" ht="13.5" thickBot="1" x14ac:dyDescent="0.25"/>
    <row r="4" spans="1:7" x14ac:dyDescent="0.2">
      <c r="A4" s="34" t="s">
        <v>189</v>
      </c>
      <c r="B4" s="35" t="s">
        <v>57</v>
      </c>
      <c r="C4" s="36" t="s">
        <v>58</v>
      </c>
      <c r="D4" s="35" t="s">
        <v>59</v>
      </c>
      <c r="E4" s="36" t="s">
        <v>60</v>
      </c>
      <c r="F4" s="37" t="s">
        <v>61</v>
      </c>
    </row>
    <row r="5" spans="1:7" x14ac:dyDescent="0.2">
      <c r="A5" s="38"/>
      <c r="B5" s="13"/>
      <c r="C5" s="13"/>
      <c r="D5" s="13"/>
      <c r="E5" s="13"/>
      <c r="F5" s="12"/>
    </row>
    <row r="6" spans="1:7" x14ac:dyDescent="0.2">
      <c r="A6" s="38"/>
      <c r="B6" s="13"/>
      <c r="C6" s="13"/>
      <c r="D6" s="13"/>
      <c r="E6" s="13"/>
      <c r="F6" s="12"/>
    </row>
    <row r="7" spans="1:7" x14ac:dyDescent="0.2">
      <c r="A7" s="38"/>
      <c r="B7" s="13"/>
      <c r="C7" s="13"/>
      <c r="D7" s="13"/>
      <c r="E7" s="13"/>
      <c r="F7" s="12"/>
    </row>
    <row r="8" spans="1:7" x14ac:dyDescent="0.2">
      <c r="A8" s="38"/>
      <c r="B8" s="13"/>
      <c r="C8" s="13"/>
      <c r="D8" s="13"/>
      <c r="E8" s="13"/>
      <c r="F8" s="12"/>
    </row>
    <row r="9" spans="1:7" x14ac:dyDescent="0.2">
      <c r="A9" s="38"/>
      <c r="B9" s="13"/>
      <c r="C9" s="13"/>
      <c r="D9" s="13"/>
      <c r="E9" s="13"/>
      <c r="F9" s="12"/>
    </row>
    <row r="10" spans="1:7" x14ac:dyDescent="0.2">
      <c r="A10" s="38"/>
      <c r="B10" s="13"/>
      <c r="C10" s="13"/>
      <c r="D10" s="13"/>
      <c r="E10" s="13"/>
      <c r="F10" s="12"/>
    </row>
    <row r="11" spans="1:7" x14ac:dyDescent="0.2">
      <c r="A11" s="38"/>
      <c r="B11" s="13"/>
      <c r="C11" s="13"/>
      <c r="D11" s="13"/>
      <c r="E11" s="13"/>
      <c r="F11" s="12"/>
    </row>
    <row r="12" spans="1:7" x14ac:dyDescent="0.2">
      <c r="A12" s="38"/>
      <c r="B12" s="13"/>
      <c r="C12" s="13"/>
      <c r="D12" s="13"/>
      <c r="E12" s="13"/>
      <c r="F12" s="12"/>
    </row>
    <row r="13" spans="1:7" x14ac:dyDescent="0.2">
      <c r="A13" s="38"/>
      <c r="B13" s="13"/>
      <c r="C13" s="13"/>
      <c r="D13" s="13"/>
      <c r="E13" s="13"/>
      <c r="F13" s="12"/>
      <c r="G13" s="118" t="s">
        <v>976</v>
      </c>
    </row>
    <row r="14" spans="1:7" x14ac:dyDescent="0.2">
      <c r="A14" s="38"/>
      <c r="B14" s="13"/>
      <c r="C14" s="13"/>
      <c r="D14" s="13"/>
      <c r="E14" s="13"/>
      <c r="F14" s="12"/>
    </row>
    <row r="15" spans="1:7" x14ac:dyDescent="0.2">
      <c r="A15" s="38"/>
      <c r="B15" s="13"/>
      <c r="C15" s="13"/>
      <c r="D15" s="13"/>
      <c r="E15" s="13"/>
      <c r="F15" s="12"/>
    </row>
    <row r="16" spans="1:7" x14ac:dyDescent="0.2">
      <c r="A16" s="38"/>
      <c r="B16" s="13"/>
      <c r="C16" s="13"/>
      <c r="D16" s="13"/>
      <c r="E16" s="13"/>
      <c r="F16" s="12"/>
    </row>
    <row r="17" spans="1:6" x14ac:dyDescent="0.2">
      <c r="A17" s="38"/>
      <c r="B17" s="13"/>
      <c r="C17" s="13"/>
      <c r="D17" s="13"/>
      <c r="E17" s="13"/>
      <c r="F17" s="12"/>
    </row>
    <row r="18" spans="1:6" x14ac:dyDescent="0.2">
      <c r="A18" s="38"/>
      <c r="B18" s="13"/>
      <c r="C18" s="13"/>
      <c r="D18" s="13"/>
      <c r="E18" s="13"/>
      <c r="F18" s="12"/>
    </row>
    <row r="19" spans="1:6" x14ac:dyDescent="0.2">
      <c r="A19" s="38"/>
      <c r="B19" s="13"/>
      <c r="C19" s="13"/>
      <c r="D19" s="13"/>
      <c r="E19" s="13"/>
      <c r="F19" s="12"/>
    </row>
    <row r="20" spans="1:6" x14ac:dyDescent="0.2">
      <c r="A20" s="38"/>
      <c r="B20" s="13"/>
      <c r="C20" s="13"/>
      <c r="D20" s="13"/>
      <c r="E20" s="13"/>
      <c r="F20" s="12"/>
    </row>
    <row r="21" spans="1:6" x14ac:dyDescent="0.2">
      <c r="A21" s="38"/>
      <c r="B21" s="13"/>
      <c r="C21" s="13"/>
      <c r="D21" s="13"/>
      <c r="E21" s="13"/>
      <c r="F21" s="12"/>
    </row>
    <row r="22" spans="1:6" x14ac:dyDescent="0.2">
      <c r="A22" s="38"/>
      <c r="B22" s="13"/>
      <c r="C22" s="13"/>
      <c r="D22" s="13"/>
      <c r="E22" s="13"/>
      <c r="F22" s="12"/>
    </row>
    <row r="23" spans="1:6" x14ac:dyDescent="0.2">
      <c r="A23" s="38"/>
      <c r="B23" s="13"/>
      <c r="C23" s="13"/>
      <c r="D23" s="13"/>
      <c r="E23" s="13"/>
      <c r="F23" s="12"/>
    </row>
    <row r="24" spans="1:6" x14ac:dyDescent="0.2">
      <c r="A24" s="38"/>
      <c r="B24" s="13"/>
      <c r="C24" s="13"/>
      <c r="D24" s="13"/>
      <c r="E24" s="13"/>
      <c r="F24" s="12"/>
    </row>
    <row r="25" spans="1:6" x14ac:dyDescent="0.2">
      <c r="A25" s="38"/>
      <c r="B25" s="13"/>
      <c r="C25" s="13"/>
      <c r="D25" s="13"/>
      <c r="E25" s="13"/>
      <c r="F25" s="12"/>
    </row>
    <row r="26" spans="1:6" ht="13.5" thickBot="1" x14ac:dyDescent="0.25">
      <c r="A26" s="183" t="str">
        <f ca="1">TRIM(INDIRECT("Zuordnungen!Z"&amp;Zuordnungen!$D$2+1&amp;"S2",FALSE))</f>
        <v>Region Münsterland</v>
      </c>
      <c r="B26" s="39" t="str">
        <f ca="1">TRIM(INDIRECT("Zuordnungen!Z"&amp;Zuordnungen!$D$4+1&amp;"S2",FALSE))</f>
        <v>Region Emscher-Lippe</v>
      </c>
      <c r="C26" s="40" t="str">
        <f ca="1">TRIM(INDIRECT("Zuordnungen!Z"&amp;Zuordnungen!$D$6+1&amp;"S2",FALSE))</f>
        <v>Regierungsbezirk Münster</v>
      </c>
      <c r="D26" s="39" t="str">
        <f ca="1">TRIM(INDIRECT("Zuordnungen!Z"&amp;Zuordnungen!$D$8+1&amp;"S2",FALSE))</f>
        <v>Ländlicher Raum NRW</v>
      </c>
      <c r="E26" s="40" t="str">
        <f ca="1">TRIM(INDIRECT("Zuordnungen!Z"&amp;Zuordnungen!$D$10+1&amp;"S2",FALSE))</f>
        <v>Ballungsrand NRW</v>
      </c>
      <c r="F26" s="41" t="str">
        <f ca="1">TRIM(INDIRECT("Zuordnungen!Z"&amp;Zuordnungen!$D$12+1&amp;"S2",FALSE))</f>
        <v>Nordrhein-Westfalen</v>
      </c>
    </row>
    <row r="27" spans="1:6" ht="14.25" customHeight="1" x14ac:dyDescent="0.2">
      <c r="A27" s="237"/>
      <c r="B27" s="238"/>
      <c r="C27" s="238"/>
      <c r="D27" s="239"/>
      <c r="E27" s="240" t="s">
        <v>0</v>
      </c>
      <c r="F27" s="241"/>
    </row>
    <row r="28" spans="1:6" x14ac:dyDescent="0.2">
      <c r="A28" s="235"/>
      <c r="B28" s="236"/>
      <c r="C28" s="236"/>
      <c r="D28" s="248"/>
      <c r="E28" s="242"/>
      <c r="F28" s="243"/>
    </row>
    <row r="29" spans="1:6" x14ac:dyDescent="0.2">
      <c r="A29" s="235"/>
      <c r="B29" s="236"/>
      <c r="C29" s="236"/>
      <c r="D29" s="248"/>
      <c r="E29" s="242"/>
      <c r="F29" s="243"/>
    </row>
    <row r="30" spans="1:6" ht="13.5" thickBot="1" x14ac:dyDescent="0.25">
      <c r="A30" s="246"/>
      <c r="B30" s="247"/>
      <c r="C30" s="249"/>
      <c r="D30" s="250"/>
      <c r="E30" s="244"/>
      <c r="F30" s="245"/>
    </row>
    <row r="31" spans="1:6" x14ac:dyDescent="0.2">
      <c r="A31" s="251" t="s">
        <v>978</v>
      </c>
      <c r="B31" s="251"/>
      <c r="C31" s="251"/>
      <c r="D31" s="251"/>
      <c r="E31" s="251"/>
      <c r="F31" s="251"/>
    </row>
    <row r="32" spans="1:6" x14ac:dyDescent="0.2">
      <c r="A32" s="252"/>
      <c r="B32" s="252"/>
      <c r="C32" s="252"/>
      <c r="D32" s="252"/>
      <c r="E32" s="252"/>
      <c r="F32" s="252"/>
    </row>
    <row r="33" spans="1:6" x14ac:dyDescent="0.2">
      <c r="A33" s="252"/>
      <c r="B33" s="252"/>
      <c r="C33" s="252"/>
      <c r="D33" s="252"/>
      <c r="E33" s="252"/>
      <c r="F33" s="252"/>
    </row>
  </sheetData>
  <sheetProtection password="C28F" sheet="1" objects="1" scenarios="1" selectLockedCells="1" selectUnlockedCells="1"/>
  <mergeCells count="12">
    <mergeCell ref="A31:F33"/>
    <mergeCell ref="A2:F2"/>
    <mergeCell ref="A1:F1"/>
    <mergeCell ref="A28:B28"/>
    <mergeCell ref="A27:B27"/>
    <mergeCell ref="C27:D27"/>
    <mergeCell ref="E27:F30"/>
    <mergeCell ref="A29:B29"/>
    <mergeCell ref="A30:B30"/>
    <mergeCell ref="C28:D28"/>
    <mergeCell ref="C29:D29"/>
    <mergeCell ref="C30:D30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List Box 1">
              <controlPr defaultSize="0" autoLine="0" autoPict="0">
                <anchor moveWithCells="1">
                  <from>
                    <xdr:col>0</xdr:col>
                    <xdr:colOff>19050</xdr:colOff>
                    <xdr:row>4</xdr:row>
                    <xdr:rowOff>19050</xdr:rowOff>
                  </from>
                  <to>
                    <xdr:col>1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5" name="List Box 8">
              <controlPr defaultSize="0" autoLine="0" autoPict="0">
                <anchor moveWithCells="1">
                  <from>
                    <xdr:col>1</xdr:col>
                    <xdr:colOff>19050</xdr:colOff>
                    <xdr:row>4</xdr:row>
                    <xdr:rowOff>19050</xdr:rowOff>
                  </from>
                  <to>
                    <xdr:col>2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6" name="List Box 9">
              <controlPr defaultSize="0" autoLine="0" autoPict="0">
                <anchor moveWithCells="1">
                  <from>
                    <xdr:col>2</xdr:col>
                    <xdr:colOff>19050</xdr:colOff>
                    <xdr:row>4</xdr:row>
                    <xdr:rowOff>19050</xdr:rowOff>
                  </from>
                  <to>
                    <xdr:col>3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7" name="List Box 10">
              <controlPr defaultSize="0" autoLine="0" autoPict="0">
                <anchor moveWithCells="1">
                  <from>
                    <xdr:col>3</xdr:col>
                    <xdr:colOff>19050</xdr:colOff>
                    <xdr:row>4</xdr:row>
                    <xdr:rowOff>19050</xdr:rowOff>
                  </from>
                  <to>
                    <xdr:col>4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8" name="List Box 11">
              <controlPr defaultSize="0" autoLine="0" autoPict="0">
                <anchor moveWithCells="1">
                  <from>
                    <xdr:col>4</xdr:col>
                    <xdr:colOff>19050</xdr:colOff>
                    <xdr:row>4</xdr:row>
                    <xdr:rowOff>19050</xdr:rowOff>
                  </from>
                  <to>
                    <xdr:col>5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9" name="List Box 12">
              <controlPr defaultSize="0" autoLine="0" autoPict="0">
                <anchor moveWithCells="1">
                  <from>
                    <xdr:col>5</xdr:col>
                    <xdr:colOff>19050</xdr:colOff>
                    <xdr:row>4</xdr:row>
                    <xdr:rowOff>19050</xdr:rowOff>
                  </from>
                  <to>
                    <xdr:col>6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10" name="List Box 28">
              <controlPr defaultSize="0" autoLine="0" autoPict="0" altText="">
                <anchor moveWithCells="1">
                  <from>
                    <xdr:col>6</xdr:col>
                    <xdr:colOff>66675</xdr:colOff>
                    <xdr:row>13</xdr:row>
                    <xdr:rowOff>9525</xdr:rowOff>
                  </from>
                  <to>
                    <xdr:col>6</xdr:col>
                    <xdr:colOff>600075</xdr:colOff>
                    <xdr:row>14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"/>
  <sheetViews>
    <sheetView showRowColHeaders="0" workbookViewId="0"/>
  </sheetViews>
  <sheetFormatPr baseColWidth="10" defaultRowHeight="12.75" x14ac:dyDescent="0.2"/>
  <sheetData/>
  <sheetProtection sheet="1" objects="1" scenarios="1" selectLockedCells="1" selectUnlockedCells="1"/>
  <pageMargins left="0.7" right="0.7" top="0.78740157499999996" bottom="0.78740157499999996" header="0.3" footer="0.3"/>
  <pageSetup paperSize="9"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Word.Document.12" shapeId="5121" r:id="rId4">
          <objectPr defaultSize="0" autoPict="0" r:id="rId5">
            <anchor moveWithCells="1">
              <from>
                <xdr:col>0</xdr:col>
                <xdr:colOff>95250</xdr:colOff>
                <xdr:row>0</xdr:row>
                <xdr:rowOff>66675</xdr:rowOff>
              </from>
              <to>
                <xdr:col>15</xdr:col>
                <xdr:colOff>104775</xdr:colOff>
                <xdr:row>56</xdr:row>
                <xdr:rowOff>38100</xdr:rowOff>
              </to>
            </anchor>
          </objectPr>
        </oleObject>
      </mc:Choice>
      <mc:Fallback>
        <oleObject progId="Word.Document.12" shapeId="5121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Auswert0</vt:lpstr>
      <vt:lpstr>Zuordnungen</vt:lpstr>
      <vt:lpstr>Quelle_LDB</vt:lpstr>
      <vt:lpstr>Auswertung</vt:lpstr>
      <vt:lpstr>Auswahl</vt:lpstr>
      <vt:lpstr>Hinweis</vt:lpstr>
      <vt:lpstr>Auswertung!Druckbereich</vt:lpstr>
    </vt:vector>
  </TitlesOfParts>
  <Company>Bezirksregierung Münster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henk611</dc:creator>
  <cp:lastModifiedBy>Henke, Hermann</cp:lastModifiedBy>
  <cp:lastPrinted>2014-09-23T12:26:38Z</cp:lastPrinted>
  <dcterms:created xsi:type="dcterms:W3CDTF">2002-09-13T10:10:49Z</dcterms:created>
  <dcterms:modified xsi:type="dcterms:W3CDTF">2016-08-04T09:04:22Z</dcterms:modified>
</cp:coreProperties>
</file>